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haredStrings.xml" ContentType="application/vnd.openxmlformats-officedocument.spreadsheetml.sharedStrings+xml"/>
  <Default Extension="rels" ContentType="application/vnd.openxmlformats-package.relationship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heets/sheet1.xml" ContentType="application/vnd.openxmlformats-officedocument.spreadsheetml.chartsheet+xml"/>
  <Override PartName="/xl/charts/chart2.xml" ContentType="application/vnd.openxmlformats-officedocument.drawingml.chart+xml"/>
  <Default Extension="jpeg" ContentType="image/jpeg"/>
  <Override PartName="/xl/drawings/drawing2.xml" ContentType="application/vnd.openxmlformats-officedocument.drawing+xml"/>
  <Override PartName="/xl/styles.xml" ContentType="application/vnd.openxmlformats-officedocument.spreadsheetml.styl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-20" yWindow="-20" windowWidth="23700" windowHeight="17400" tabRatio="500"/>
  </bookViews>
  <sheets>
    <sheet name="AP percent by score 2008 to 201" sheetId="4" r:id="rId1"/>
    <sheet name="2008 to 2010" sheetId="3" r:id="rId2"/>
    <sheet name="Sheet1" sheetId="1" r:id="rId3"/>
    <sheet name="Sheet2" sheetId="2" r:id="rId4"/>
  </sheets>
  <definedNames>
    <definedName name="_xlnm._FilterDatabase" localSheetId="3" hidden="1">Sheet2!$A$1:$M$81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44" i="3"/>
  <c r="P37"/>
  <c r="P30"/>
  <c r="P23"/>
  <c r="P16"/>
  <c r="P10"/>
  <c r="P9"/>
  <c r="P4"/>
  <c r="P3"/>
  <c r="F44"/>
  <c r="E44"/>
  <c r="D44"/>
  <c r="C44"/>
  <c r="B44"/>
  <c r="F43"/>
  <c r="E43"/>
  <c r="D43"/>
  <c r="C43"/>
  <c r="B43"/>
  <c r="F42"/>
  <c r="E42"/>
  <c r="D42"/>
  <c r="C42"/>
  <c r="B42"/>
  <c r="C25"/>
  <c r="E25"/>
  <c r="G37"/>
  <c r="C12"/>
  <c r="D12"/>
  <c r="E12"/>
  <c r="F12"/>
  <c r="G3"/>
  <c r="G4"/>
  <c r="G5"/>
  <c r="G6"/>
  <c r="G8"/>
  <c r="G9"/>
  <c r="G10"/>
  <c r="G11"/>
  <c r="G12"/>
  <c r="B12"/>
  <c r="F37"/>
  <c r="E37"/>
  <c r="D37"/>
  <c r="C37"/>
  <c r="B37"/>
  <c r="B25"/>
  <c r="D25"/>
  <c r="H26"/>
  <c r="H27"/>
  <c r="G15"/>
  <c r="G16"/>
  <c r="G25"/>
  <c r="F25"/>
  <c r="H30" i="1"/>
  <c r="E12"/>
  <c r="F12"/>
  <c r="G2"/>
  <c r="G3"/>
  <c r="G12"/>
  <c r="B12"/>
  <c r="C12"/>
  <c r="D12"/>
  <c r="H13"/>
  <c r="H14"/>
  <c r="C24"/>
  <c r="D24"/>
  <c r="E24"/>
  <c r="F24"/>
  <c r="B24"/>
  <c r="M81" i="2"/>
</calcChain>
</file>

<file path=xl/sharedStrings.xml><?xml version="1.0" encoding="utf-8"?>
<sst xmlns="http://schemas.openxmlformats.org/spreadsheetml/2006/main" count="262" uniqueCount="197">
  <si>
    <t>Essenburg</t>
    <phoneticPr fontId="6" type="noConversion"/>
  </si>
  <si>
    <t>James</t>
    <phoneticPr fontId="6" type="noConversion"/>
  </si>
  <si>
    <t>Folkert</t>
    <phoneticPr fontId="6" type="noConversion"/>
  </si>
  <si>
    <t>Zoe</t>
    <phoneticPr fontId="6" type="noConversion"/>
  </si>
  <si>
    <t>Holtgeerts</t>
    <phoneticPr fontId="6" type="noConversion"/>
  </si>
  <si>
    <t>Rebekah</t>
    <phoneticPr fontId="6" type="noConversion"/>
  </si>
  <si>
    <t>Koenig</t>
    <phoneticPr fontId="6" type="noConversion"/>
  </si>
  <si>
    <t>Jamie</t>
    <phoneticPr fontId="6" type="noConversion"/>
  </si>
  <si>
    <t>Miller</t>
    <phoneticPr fontId="6" type="noConversion"/>
  </si>
  <si>
    <t>Kaylani</t>
    <phoneticPr fontId="6" type="noConversion"/>
  </si>
  <si>
    <t>Rubley</t>
    <phoneticPr fontId="6" type="noConversion"/>
  </si>
  <si>
    <t>Amanda</t>
    <phoneticPr fontId="6" type="noConversion"/>
  </si>
  <si>
    <t>Schoeppe</t>
    <phoneticPr fontId="6" type="noConversion"/>
  </si>
  <si>
    <t>Cassandra</t>
    <phoneticPr fontId="6" type="noConversion"/>
  </si>
  <si>
    <t>Sharp</t>
    <phoneticPr fontId="6" type="noConversion"/>
  </si>
  <si>
    <t>Derick</t>
    <phoneticPr fontId="6" type="noConversion"/>
  </si>
  <si>
    <t>Xayasane</t>
    <phoneticPr fontId="6" type="noConversion"/>
  </si>
  <si>
    <t>Aguero</t>
    <phoneticPr fontId="6" type="noConversion"/>
  </si>
  <si>
    <t>US Govt</t>
    <phoneticPr fontId="6" type="noConversion"/>
  </si>
  <si>
    <t>Eric</t>
    <phoneticPr fontId="6" type="noConversion"/>
  </si>
  <si>
    <t>Anderson</t>
    <phoneticPr fontId="6" type="noConversion"/>
  </si>
  <si>
    <t>Zach</t>
    <phoneticPr fontId="6" type="noConversion"/>
  </si>
  <si>
    <t>Green</t>
    <phoneticPr fontId="6" type="noConversion"/>
  </si>
  <si>
    <t>Zach</t>
    <phoneticPr fontId="6" type="noConversion"/>
  </si>
  <si>
    <t>Heerspink</t>
    <phoneticPr fontId="6" type="noConversion"/>
  </si>
  <si>
    <t>Justin</t>
    <phoneticPr fontId="6" type="noConversion"/>
  </si>
  <si>
    <t>Hunsberger</t>
    <phoneticPr fontId="6" type="noConversion"/>
  </si>
  <si>
    <t>US History</t>
    <phoneticPr fontId="6" type="noConversion"/>
  </si>
  <si>
    <t>Elizabeth</t>
    <phoneticPr fontId="6" type="noConversion"/>
  </si>
  <si>
    <t>Aleman</t>
    <phoneticPr fontId="6" type="noConversion"/>
  </si>
  <si>
    <t>Breuker</t>
    <phoneticPr fontId="6" type="noConversion"/>
  </si>
  <si>
    <t>Farris</t>
    <phoneticPr fontId="6" type="noConversion"/>
  </si>
  <si>
    <t>Broekhuis</t>
    <phoneticPr fontId="6" type="noConversion"/>
  </si>
  <si>
    <t>Katelyn</t>
    <phoneticPr fontId="6" type="noConversion"/>
  </si>
  <si>
    <t>Darling</t>
    <phoneticPr fontId="6" type="noConversion"/>
  </si>
  <si>
    <t>Lindsey</t>
    <phoneticPr fontId="6" type="noConversion"/>
  </si>
  <si>
    <t>Music, Non-aural</t>
    <phoneticPr fontId="6" type="noConversion"/>
  </si>
  <si>
    <t>English Lit and Comp</t>
    <phoneticPr fontId="6" type="noConversion"/>
  </si>
  <si>
    <t>Chemistry</t>
    <phoneticPr fontId="6" type="noConversion"/>
  </si>
  <si>
    <t>Calculus BC</t>
    <phoneticPr fontId="6" type="noConversion"/>
  </si>
  <si>
    <t>Calculus AB</t>
    <phoneticPr fontId="6" type="noConversion"/>
  </si>
  <si>
    <t>Spring 2010</t>
    <phoneticPr fontId="6" type="noConversion"/>
  </si>
  <si>
    <t>Spring 2009</t>
    <phoneticPr fontId="6" type="noConversion"/>
  </si>
  <si>
    <t>US History</t>
    <phoneticPr fontId="6" type="noConversion"/>
  </si>
  <si>
    <t>US Government</t>
    <phoneticPr fontId="6" type="noConversion"/>
  </si>
  <si>
    <t>Physics C: Mechanics</t>
    <phoneticPr fontId="6" type="noConversion"/>
  </si>
  <si>
    <t>Chemistry</t>
    <phoneticPr fontId="6" type="noConversion"/>
  </si>
  <si>
    <t>English Lit and Comp</t>
    <phoneticPr fontId="6" type="noConversion"/>
  </si>
  <si>
    <t>Calculus AB</t>
    <phoneticPr fontId="6" type="noConversion"/>
  </si>
  <si>
    <t>Spanish Language</t>
    <phoneticPr fontId="6" type="noConversion"/>
  </si>
  <si>
    <t>Averages all scores all tests:</t>
    <phoneticPr fontId="6" type="noConversion"/>
  </si>
  <si>
    <t>Lepird</t>
    <phoneticPr fontId="6" type="noConversion"/>
  </si>
  <si>
    <t>Brittnay</t>
    <phoneticPr fontId="6" type="noConversion"/>
  </si>
  <si>
    <t>Melvin</t>
    <phoneticPr fontId="6" type="noConversion"/>
  </si>
  <si>
    <t>Luke</t>
    <phoneticPr fontId="6" type="noConversion"/>
  </si>
  <si>
    <t>Nyboer</t>
    <phoneticPr fontId="6" type="noConversion"/>
  </si>
  <si>
    <t>Tiffany</t>
    <phoneticPr fontId="6" type="noConversion"/>
  </si>
  <si>
    <t>Pepper</t>
    <phoneticPr fontId="6" type="noConversion"/>
  </si>
  <si>
    <t>Rachel</t>
    <phoneticPr fontId="6" type="noConversion"/>
  </si>
  <si>
    <t>Polet</t>
    <phoneticPr fontId="6" type="noConversion"/>
  </si>
  <si>
    <t>Erica</t>
    <phoneticPr fontId="6" type="noConversion"/>
  </si>
  <si>
    <t>Price</t>
    <phoneticPr fontId="6" type="noConversion"/>
  </si>
  <si>
    <t>David</t>
    <phoneticPr fontId="6" type="noConversion"/>
  </si>
  <si>
    <t>Ptacek</t>
    <phoneticPr fontId="6" type="noConversion"/>
  </si>
  <si>
    <t>Nathan</t>
    <phoneticPr fontId="6" type="noConversion"/>
  </si>
  <si>
    <t>Reimink</t>
    <phoneticPr fontId="6" type="noConversion"/>
  </si>
  <si>
    <t>Griffin</t>
    <phoneticPr fontId="6" type="noConversion"/>
  </si>
  <si>
    <t>Schaftenaar</t>
    <phoneticPr fontId="6" type="noConversion"/>
  </si>
  <si>
    <t>Austin</t>
    <phoneticPr fontId="6" type="noConversion"/>
  </si>
  <si>
    <t>Schild</t>
    <phoneticPr fontId="6" type="noConversion"/>
  </si>
  <si>
    <t>Alyssa</t>
    <phoneticPr fontId="6" type="noConversion"/>
  </si>
  <si>
    <t>Slayton</t>
    <phoneticPr fontId="6" type="noConversion"/>
  </si>
  <si>
    <t>Doug</t>
    <phoneticPr fontId="6" type="noConversion"/>
  </si>
  <si>
    <t>Slenk</t>
    <phoneticPr fontId="6" type="noConversion"/>
  </si>
  <si>
    <t>Spoerre</t>
    <phoneticPr fontId="6" type="noConversion"/>
  </si>
  <si>
    <t>Nicole</t>
    <phoneticPr fontId="6" type="noConversion"/>
  </si>
  <si>
    <t>Staat</t>
    <phoneticPr fontId="6" type="noConversion"/>
  </si>
  <si>
    <t>Ashley</t>
    <phoneticPr fontId="6" type="noConversion"/>
  </si>
  <si>
    <t>Stroup</t>
    <phoneticPr fontId="6" type="noConversion"/>
  </si>
  <si>
    <t>Lindsay</t>
    <phoneticPr fontId="6" type="noConversion"/>
  </si>
  <si>
    <t>Timmerman</t>
    <phoneticPr fontId="6" type="noConversion"/>
  </si>
  <si>
    <t>Tess</t>
    <phoneticPr fontId="6" type="noConversion"/>
  </si>
  <si>
    <t>US History</t>
    <phoneticPr fontId="6" type="noConversion"/>
  </si>
  <si>
    <t>Total</t>
    <phoneticPr fontId="6" type="noConversion"/>
  </si>
  <si>
    <t>US Government</t>
    <phoneticPr fontId="6" type="noConversion"/>
  </si>
  <si>
    <t>Average</t>
    <phoneticPr fontId="6" type="noConversion"/>
  </si>
  <si>
    <t>German Language</t>
    <phoneticPr fontId="6" type="noConversion"/>
  </si>
  <si>
    <t>Chemistry</t>
    <phoneticPr fontId="6" type="noConversion"/>
  </si>
  <si>
    <t>Calculus AB</t>
    <phoneticPr fontId="6" type="noConversion"/>
  </si>
  <si>
    <t>Physics C - Mech</t>
    <phoneticPr fontId="6" type="noConversion"/>
  </si>
  <si>
    <t>Spanish Language</t>
    <phoneticPr fontId="6" type="noConversion"/>
  </si>
  <si>
    <t>English Literature</t>
    <phoneticPr fontId="6" type="noConversion"/>
  </si>
  <si>
    <t>Score</t>
    <phoneticPr fontId="6" type="noConversion"/>
  </si>
  <si>
    <t>Spring 2008</t>
    <phoneticPr fontId="6" type="noConversion"/>
  </si>
  <si>
    <t>Latin - Vergil</t>
    <phoneticPr fontId="6" type="noConversion"/>
  </si>
  <si>
    <t>Statistics</t>
    <phoneticPr fontId="6" type="noConversion"/>
  </si>
  <si>
    <t>Fathman</t>
    <phoneticPr fontId="6" type="noConversion"/>
  </si>
  <si>
    <t>Austin</t>
    <phoneticPr fontId="6" type="noConversion"/>
  </si>
  <si>
    <t>Omar</t>
    <phoneticPr fontId="6" type="noConversion"/>
  </si>
  <si>
    <t>DeKam</t>
    <phoneticPr fontId="6" type="noConversion"/>
  </si>
  <si>
    <t>Emily</t>
    <phoneticPr fontId="6" type="noConversion"/>
  </si>
  <si>
    <t>Jonathan</t>
    <phoneticPr fontId="6" type="noConversion"/>
  </si>
  <si>
    <t>DeKam</t>
    <phoneticPr fontId="6" type="noConversion"/>
  </si>
  <si>
    <t xml:space="preserve">Austin </t>
    <phoneticPr fontId="6" type="noConversion"/>
  </si>
  <si>
    <t>Dausman</t>
    <phoneticPr fontId="6" type="noConversion"/>
  </si>
  <si>
    <t>David</t>
    <phoneticPr fontId="6" type="noConversion"/>
  </si>
  <si>
    <t>Gansen</t>
    <phoneticPr fontId="6" type="noConversion"/>
  </si>
  <si>
    <t>Laura</t>
    <phoneticPr fontId="6" type="noConversion"/>
  </si>
  <si>
    <t>Hays</t>
    <phoneticPr fontId="6" type="noConversion"/>
  </si>
  <si>
    <t>Susan</t>
    <phoneticPr fontId="6" type="noConversion"/>
  </si>
  <si>
    <t>Hoffman</t>
    <phoneticPr fontId="6" type="noConversion"/>
  </si>
  <si>
    <t>Christina</t>
    <phoneticPr fontId="6" type="noConversion"/>
  </si>
  <si>
    <t>Isenga</t>
    <phoneticPr fontId="6" type="noConversion"/>
  </si>
  <si>
    <t xml:space="preserve">Kelly </t>
    <phoneticPr fontId="6" type="noConversion"/>
  </si>
  <si>
    <t>Klingenberg</t>
    <phoneticPr fontId="6" type="noConversion"/>
  </si>
  <si>
    <t>Kuipers</t>
    <phoneticPr fontId="6" type="noConversion"/>
  </si>
  <si>
    <t>Victoria</t>
    <phoneticPr fontId="6" type="noConversion"/>
  </si>
  <si>
    <t>Alexandria</t>
    <phoneticPr fontId="6" type="noConversion"/>
  </si>
  <si>
    <t>LaFleur</t>
    <phoneticPr fontId="6" type="noConversion"/>
  </si>
  <si>
    <t>Jonathan</t>
    <phoneticPr fontId="6" type="noConversion"/>
  </si>
  <si>
    <t>Lampen</t>
    <phoneticPr fontId="6" type="noConversion"/>
  </si>
  <si>
    <t>Jack</t>
    <phoneticPr fontId="6" type="noConversion"/>
  </si>
  <si>
    <t>Physics - Mech</t>
  </si>
  <si>
    <t>Scott</t>
    <phoneticPr fontId="6" type="noConversion"/>
  </si>
  <si>
    <t>Woldring</t>
    <phoneticPr fontId="6" type="noConversion"/>
  </si>
  <si>
    <t>English Lit</t>
  </si>
  <si>
    <t>Erica</t>
    <phoneticPr fontId="6" type="noConversion"/>
  </si>
  <si>
    <t>Alderink</t>
    <phoneticPr fontId="6" type="noConversion"/>
  </si>
  <si>
    <t>Kristin</t>
    <phoneticPr fontId="6" type="noConversion"/>
  </si>
  <si>
    <t>Berens</t>
    <phoneticPr fontId="6" type="noConversion"/>
  </si>
  <si>
    <t>Tyler</t>
    <phoneticPr fontId="6" type="noConversion"/>
  </si>
  <si>
    <t>Berghorst</t>
    <phoneticPr fontId="6" type="noConversion"/>
  </si>
  <si>
    <t>Julie</t>
    <phoneticPr fontId="6" type="noConversion"/>
  </si>
  <si>
    <t>Blaharski</t>
    <phoneticPr fontId="6" type="noConversion"/>
  </si>
  <si>
    <t>Sean</t>
    <phoneticPr fontId="6" type="noConversion"/>
  </si>
  <si>
    <t>Blourne</t>
    <phoneticPr fontId="6" type="noConversion"/>
  </si>
  <si>
    <t>Joni</t>
    <phoneticPr fontId="6" type="noConversion"/>
  </si>
  <si>
    <t>Spanish Language</t>
    <phoneticPr fontId="6" type="noConversion"/>
  </si>
  <si>
    <t>Physics C: Mechanics</t>
    <phoneticPr fontId="6" type="noConversion"/>
  </si>
  <si>
    <t>Patrick</t>
    <phoneticPr fontId="6" type="noConversion"/>
  </si>
  <si>
    <t>Matthew</t>
    <phoneticPr fontId="6" type="noConversion"/>
  </si>
  <si>
    <t>Mulder</t>
    <phoneticPr fontId="6" type="noConversion"/>
  </si>
  <si>
    <t>Post</t>
    <phoneticPr fontId="6" type="noConversion"/>
  </si>
  <si>
    <t>Jake</t>
    <phoneticPr fontId="6" type="noConversion"/>
  </si>
  <si>
    <t>Swartz</t>
    <phoneticPr fontId="6" type="noConversion"/>
  </si>
  <si>
    <t>Cord</t>
    <phoneticPr fontId="6" type="noConversion"/>
  </si>
  <si>
    <t>Tamminga</t>
    <phoneticPr fontId="6" type="noConversion"/>
  </si>
  <si>
    <t>German Lang</t>
    <phoneticPr fontId="6" type="noConversion"/>
  </si>
  <si>
    <t>Latin -Vergil</t>
    <phoneticPr fontId="6" type="noConversion"/>
  </si>
  <si>
    <t>Stats</t>
    <phoneticPr fontId="6" type="noConversion"/>
  </si>
  <si>
    <t>SpanLan</t>
    <phoneticPr fontId="6" type="noConversion"/>
  </si>
  <si>
    <t># of tests taken</t>
    <phoneticPr fontId="6" type="noConversion"/>
  </si>
  <si>
    <t>VanderVeen</t>
    <phoneticPr fontId="6" type="noConversion"/>
  </si>
  <si>
    <t>Samantha</t>
    <phoneticPr fontId="6" type="noConversion"/>
  </si>
  <si>
    <t>Voorhorst</t>
    <phoneticPr fontId="6" type="noConversion"/>
  </si>
  <si>
    <t>Samantha</t>
    <phoneticPr fontId="6" type="noConversion"/>
  </si>
  <si>
    <t>Walters</t>
    <phoneticPr fontId="6" type="noConversion"/>
  </si>
  <si>
    <t>Logan</t>
    <phoneticPr fontId="6" type="noConversion"/>
  </si>
  <si>
    <t>White</t>
    <phoneticPr fontId="6" type="noConversion"/>
  </si>
  <si>
    <t>Wilson</t>
    <phoneticPr fontId="6" type="noConversion"/>
  </si>
  <si>
    <t>Chemistry</t>
  </si>
  <si>
    <t>Anna</t>
    <phoneticPr fontId="6" type="noConversion"/>
  </si>
  <si>
    <t>DeFouw</t>
    <phoneticPr fontId="6" type="noConversion"/>
  </si>
  <si>
    <t>Nicole</t>
    <phoneticPr fontId="6" type="noConversion"/>
  </si>
  <si>
    <t>George</t>
    <phoneticPr fontId="6" type="noConversion"/>
  </si>
  <si>
    <t>Hannah</t>
    <phoneticPr fontId="6" type="noConversion"/>
  </si>
  <si>
    <t>Klenk</t>
    <phoneticPr fontId="6" type="noConversion"/>
  </si>
  <si>
    <t>Nate</t>
    <phoneticPr fontId="6" type="noConversion"/>
  </si>
  <si>
    <t>Kooiker</t>
    <phoneticPr fontId="6" type="noConversion"/>
  </si>
  <si>
    <t>Sara</t>
    <phoneticPr fontId="6" type="noConversion"/>
  </si>
  <si>
    <t>Oren</t>
    <phoneticPr fontId="6" type="noConversion"/>
  </si>
  <si>
    <t>Meryl</t>
    <phoneticPr fontId="6" type="noConversion"/>
  </si>
  <si>
    <t>Pax</t>
    <phoneticPr fontId="6" type="noConversion"/>
  </si>
  <si>
    <t>Brittni</t>
    <phoneticPr fontId="6" type="noConversion"/>
  </si>
  <si>
    <t>Ritter</t>
    <phoneticPr fontId="6" type="noConversion"/>
  </si>
  <si>
    <t>Manda</t>
    <phoneticPr fontId="6" type="noConversion"/>
  </si>
  <si>
    <t>Schierbeek</t>
    <phoneticPr fontId="6" type="noConversion"/>
  </si>
  <si>
    <t>Mallory</t>
    <phoneticPr fontId="6" type="noConversion"/>
  </si>
  <si>
    <t>Stoel</t>
    <phoneticPr fontId="6" type="noConversion"/>
  </si>
  <si>
    <t>Kelsi</t>
    <phoneticPr fontId="6" type="noConversion"/>
  </si>
  <si>
    <t>VandeGutche</t>
    <phoneticPr fontId="6" type="noConversion"/>
  </si>
  <si>
    <t>Calculus AB</t>
    <phoneticPr fontId="6" type="noConversion"/>
  </si>
  <si>
    <t>Taylor</t>
    <phoneticPr fontId="6" type="noConversion"/>
  </si>
  <si>
    <t>Compton</t>
    <phoneticPr fontId="6" type="noConversion"/>
  </si>
  <si>
    <t>Kaley</t>
    <phoneticPr fontId="6" type="noConversion"/>
  </si>
  <si>
    <t>Genther</t>
    <phoneticPr fontId="6" type="noConversion"/>
  </si>
  <si>
    <t>Dana</t>
    <phoneticPr fontId="6" type="noConversion"/>
  </si>
  <si>
    <t>Inman</t>
    <phoneticPr fontId="6" type="noConversion"/>
  </si>
  <si>
    <t>Corey</t>
    <phoneticPr fontId="6" type="noConversion"/>
  </si>
  <si>
    <t>Schrotenboer</t>
    <phoneticPr fontId="6" type="noConversion"/>
  </si>
  <si>
    <t>Eric</t>
    <phoneticPr fontId="6" type="noConversion"/>
  </si>
  <si>
    <t>Troy</t>
    <phoneticPr fontId="6" type="noConversion"/>
  </si>
  <si>
    <t>Sneller</t>
    <phoneticPr fontId="6" type="noConversion"/>
  </si>
  <si>
    <t>Matthew</t>
    <phoneticPr fontId="6" type="noConversion"/>
  </si>
  <si>
    <t>Tyink</t>
    <phoneticPr fontId="6" type="noConversion"/>
  </si>
  <si>
    <t>First</t>
    <phoneticPr fontId="6" type="noConversion"/>
  </si>
  <si>
    <t>Last</t>
    <phoneticPr fontId="6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</si>
</sst>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00"/>
  </numFmts>
  <fonts count="8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b/>
      <i/>
      <sz val="10"/>
      <name val="Verdana"/>
    </font>
    <font>
      <sz val="8"/>
      <name val="Verdana"/>
    </font>
    <font>
      <sz val="10"/>
      <color indexed="207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168" fontId="0" fillId="0" borderId="1" xfId="0" applyNumberFormat="1" applyBorder="1" applyAlignment="1">
      <alignment horizontal="center"/>
    </xf>
    <xf numFmtId="0" fontId="7" fillId="0" borderId="0" xfId="0" applyFont="1"/>
    <xf numFmtId="0" fontId="1" fillId="0" borderId="0" xfId="0" applyFont="1"/>
    <xf numFmtId="9" fontId="0" fillId="0" borderId="0" xfId="1" applyFont="1" applyAlignment="1">
      <alignment horizontal="center"/>
    </xf>
    <xf numFmtId="0" fontId="0" fillId="0" borderId="0" xfId="1" applyNumberFormat="1" applyFont="1" applyAlignment="1">
      <alignment horizontal="center"/>
    </xf>
    <xf numFmtId="9" fontId="0" fillId="0" borderId="0" xfId="1" applyFont="1" applyFill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8" fontId="0" fillId="0" borderId="0" xfId="0" applyNumberForma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0" fillId="0" borderId="3" xfId="0" applyBorder="1"/>
    <xf numFmtId="0" fontId="4" fillId="0" borderId="2" xfId="0" applyFon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8" fontId="0" fillId="0" borderId="2" xfId="0" applyNumberFormat="1" applyBorder="1" applyAlignment="1">
      <alignment horizontal="center"/>
    </xf>
    <xf numFmtId="0" fontId="0" fillId="0" borderId="0" xfId="0" applyBorder="1"/>
    <xf numFmtId="0" fontId="7" fillId="0" borderId="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3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6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AP Scores 2008 to 2010  </a:t>
            </a:r>
          </a:p>
          <a:p>
            <a:pPr>
              <a:defRPr/>
            </a:pPr>
            <a:r>
              <a:rPr lang="en-US"/>
              <a:t>Percent by score (all tests)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'2008 to 2010'!$A$42</c:f>
              <c:strCache>
                <c:ptCount val="1"/>
                <c:pt idx="0">
                  <c:v>2010</c:v>
                </c:pt>
              </c:strCache>
            </c:strRef>
          </c:tx>
          <c:cat>
            <c:numRef>
              <c:f>'2008 to 2010'!$B$41:$F$41</c:f>
              <c:numCache>
                <c:formatCode>General</c:formatCode>
                <c:ptCount val="5"/>
                <c:pt idx="0">
                  <c:v>5.0</c:v>
                </c:pt>
                <c:pt idx="1">
                  <c:v>4.0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</c:numCache>
            </c:numRef>
          </c:cat>
          <c:val>
            <c:numRef>
              <c:f>'2008 to 2010'!$B$42:$F$42</c:f>
              <c:numCache>
                <c:formatCode>0%</c:formatCode>
                <c:ptCount val="5"/>
                <c:pt idx="0">
                  <c:v>0.0757575757575758</c:v>
                </c:pt>
                <c:pt idx="1">
                  <c:v>0.21969696969697</c:v>
                </c:pt>
                <c:pt idx="2">
                  <c:v>0.356060606060606</c:v>
                </c:pt>
                <c:pt idx="3">
                  <c:v>0.181818181818182</c:v>
                </c:pt>
                <c:pt idx="4">
                  <c:v>0.166666666666667</c:v>
                </c:pt>
              </c:numCache>
            </c:numRef>
          </c:val>
        </c:ser>
        <c:ser>
          <c:idx val="1"/>
          <c:order val="1"/>
          <c:tx>
            <c:strRef>
              <c:f>'2008 to 2010'!$A$43</c:f>
              <c:strCache>
                <c:ptCount val="1"/>
                <c:pt idx="0">
                  <c:v>2009</c:v>
                </c:pt>
              </c:strCache>
            </c:strRef>
          </c:tx>
          <c:cat>
            <c:numRef>
              <c:f>'2008 to 2010'!$B$41:$F$41</c:f>
              <c:numCache>
                <c:formatCode>General</c:formatCode>
                <c:ptCount val="5"/>
                <c:pt idx="0">
                  <c:v>5.0</c:v>
                </c:pt>
                <c:pt idx="1">
                  <c:v>4.0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</c:numCache>
            </c:numRef>
          </c:cat>
          <c:val>
            <c:numRef>
              <c:f>'2008 to 2010'!$B$43:$F$43</c:f>
              <c:numCache>
                <c:formatCode>0%</c:formatCode>
                <c:ptCount val="5"/>
                <c:pt idx="0">
                  <c:v>0.155737704918033</c:v>
                </c:pt>
                <c:pt idx="1">
                  <c:v>0.237704918032787</c:v>
                </c:pt>
                <c:pt idx="2">
                  <c:v>0.327868852459016</c:v>
                </c:pt>
                <c:pt idx="3">
                  <c:v>0.147540983606557</c:v>
                </c:pt>
                <c:pt idx="4">
                  <c:v>0.131147540983607</c:v>
                </c:pt>
              </c:numCache>
            </c:numRef>
          </c:val>
        </c:ser>
        <c:ser>
          <c:idx val="2"/>
          <c:order val="2"/>
          <c:tx>
            <c:strRef>
              <c:f>'2008 to 2010'!$A$44</c:f>
              <c:strCache>
                <c:ptCount val="1"/>
                <c:pt idx="0">
                  <c:v>2008</c:v>
                </c:pt>
              </c:strCache>
            </c:strRef>
          </c:tx>
          <c:cat>
            <c:numRef>
              <c:f>'2008 to 2010'!$B$41:$F$41</c:f>
              <c:numCache>
                <c:formatCode>General</c:formatCode>
                <c:ptCount val="5"/>
                <c:pt idx="0">
                  <c:v>5.0</c:v>
                </c:pt>
                <c:pt idx="1">
                  <c:v>4.0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</c:numCache>
            </c:numRef>
          </c:cat>
          <c:val>
            <c:numRef>
              <c:f>'2008 to 2010'!$B$44:$F$44</c:f>
              <c:numCache>
                <c:formatCode>0%</c:formatCode>
                <c:ptCount val="5"/>
                <c:pt idx="0">
                  <c:v>0.0517241379310345</c:v>
                </c:pt>
                <c:pt idx="1">
                  <c:v>0.198275862068965</c:v>
                </c:pt>
                <c:pt idx="2">
                  <c:v>0.482758620689655</c:v>
                </c:pt>
                <c:pt idx="3">
                  <c:v>0.21551724137931</c:v>
                </c:pt>
                <c:pt idx="4">
                  <c:v>0.0517241379310345</c:v>
                </c:pt>
              </c:numCache>
            </c:numRef>
          </c:val>
        </c:ser>
        <c:shape val="box"/>
        <c:axId val="418671048"/>
        <c:axId val="459443352"/>
        <c:axId val="0"/>
      </c:bar3DChart>
      <c:catAx>
        <c:axId val="418671048"/>
        <c:scaling>
          <c:orientation val="minMax"/>
        </c:scaling>
        <c:axPos val="b"/>
        <c:numFmt formatCode="General" sourceLinked="1"/>
        <c:tickLblPos val="nextTo"/>
        <c:crossAx val="459443352"/>
        <c:crosses val="autoZero"/>
        <c:auto val="1"/>
        <c:lblAlgn val="ctr"/>
        <c:lblOffset val="100"/>
      </c:catAx>
      <c:valAx>
        <c:axId val="459443352"/>
        <c:scaling>
          <c:orientation val="minMax"/>
        </c:scaling>
        <c:axPos val="l"/>
        <c:majorGridlines/>
        <c:numFmt formatCode="0%" sourceLinked="1"/>
        <c:tickLblPos val="nextTo"/>
        <c:crossAx val="418671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Sheet1!$A$29</c:f>
              <c:strCache>
                <c:ptCount val="1"/>
                <c:pt idx="0">
                  <c:v>2009</c:v>
                </c:pt>
              </c:strCache>
            </c:strRef>
          </c:tx>
          <c:cat>
            <c:numRef>
              <c:f>Sheet1!$B$28:$F$28</c:f>
              <c:numCache>
                <c:formatCode>General</c:formatCode>
                <c:ptCount val="5"/>
                <c:pt idx="0">
                  <c:v>5.0</c:v>
                </c:pt>
                <c:pt idx="1">
                  <c:v>4.0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</c:numCache>
            </c:numRef>
          </c:cat>
          <c:val>
            <c:numRef>
              <c:f>Sheet1!$B$29:$F$29</c:f>
              <c:numCache>
                <c:formatCode>General</c:formatCode>
                <c:ptCount val="5"/>
                <c:pt idx="0">
                  <c:v>19.0</c:v>
                </c:pt>
                <c:pt idx="1">
                  <c:v>28.0</c:v>
                </c:pt>
                <c:pt idx="2">
                  <c:v>40.0</c:v>
                </c:pt>
                <c:pt idx="3">
                  <c:v>17.0</c:v>
                </c:pt>
                <c:pt idx="4">
                  <c:v>16.0</c:v>
                </c:pt>
              </c:numCache>
            </c:numRef>
          </c:val>
        </c:ser>
        <c:ser>
          <c:idx val="1"/>
          <c:order val="1"/>
          <c:tx>
            <c:strRef>
              <c:f>Sheet1!$A$30</c:f>
              <c:strCache>
                <c:ptCount val="1"/>
                <c:pt idx="0">
                  <c:v>2008</c:v>
                </c:pt>
              </c:strCache>
            </c:strRef>
          </c:tx>
          <c:cat>
            <c:numRef>
              <c:f>Sheet1!$B$28:$F$28</c:f>
              <c:numCache>
                <c:formatCode>General</c:formatCode>
                <c:ptCount val="5"/>
                <c:pt idx="0">
                  <c:v>5.0</c:v>
                </c:pt>
                <c:pt idx="1">
                  <c:v>4.0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</c:numCache>
            </c:numRef>
          </c:cat>
          <c:val>
            <c:numRef>
              <c:f>Sheet1!$B$30:$F$30</c:f>
              <c:numCache>
                <c:formatCode>General</c:formatCode>
                <c:ptCount val="5"/>
                <c:pt idx="0">
                  <c:v>6.0</c:v>
                </c:pt>
                <c:pt idx="1">
                  <c:v>23.0</c:v>
                </c:pt>
                <c:pt idx="2">
                  <c:v>56.0</c:v>
                </c:pt>
                <c:pt idx="3">
                  <c:v>25.0</c:v>
                </c:pt>
                <c:pt idx="4">
                  <c:v>6.0</c:v>
                </c:pt>
              </c:numCache>
            </c:numRef>
          </c:val>
        </c:ser>
        <c:ser>
          <c:idx val="2"/>
          <c:order val="2"/>
          <c:tx>
            <c:strRef>
              <c:f>Sheet1!$A$31</c:f>
              <c:strCache>
                <c:ptCount val="1"/>
                <c:pt idx="0">
                  <c:v>2005</c:v>
                </c:pt>
              </c:strCache>
            </c:strRef>
          </c:tx>
          <c:cat>
            <c:numRef>
              <c:f>Sheet1!$B$28:$F$28</c:f>
              <c:numCache>
                <c:formatCode>General</c:formatCode>
                <c:ptCount val="5"/>
                <c:pt idx="0">
                  <c:v>5.0</c:v>
                </c:pt>
                <c:pt idx="1">
                  <c:v>4.0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</c:numCache>
            </c:numRef>
          </c:cat>
          <c:val>
            <c:numRef>
              <c:f>Sheet1!$B$31:$F$31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28.0</c:v>
                </c:pt>
                <c:pt idx="3">
                  <c:v>34.0</c:v>
                </c:pt>
                <c:pt idx="4">
                  <c:v>9.0</c:v>
                </c:pt>
              </c:numCache>
            </c:numRef>
          </c:val>
        </c:ser>
        <c:shape val="box"/>
        <c:axId val="460122072"/>
        <c:axId val="459403304"/>
        <c:axId val="0"/>
      </c:bar3DChart>
      <c:catAx>
        <c:axId val="460122072"/>
        <c:scaling>
          <c:orientation val="minMax"/>
        </c:scaling>
        <c:axPos val="b"/>
        <c:numFmt formatCode="General" sourceLinked="1"/>
        <c:tickLblPos val="nextTo"/>
        <c:crossAx val="459403304"/>
        <c:crosses val="autoZero"/>
        <c:auto val="1"/>
        <c:lblAlgn val="ctr"/>
        <c:lblOffset val="100"/>
      </c:catAx>
      <c:valAx>
        <c:axId val="459403304"/>
        <c:scaling>
          <c:orientation val="minMax"/>
        </c:scaling>
        <c:axPos val="l"/>
        <c:majorGridlines/>
        <c:numFmt formatCode="General" sourceLinked="1"/>
        <c:tickLblPos val="nextTo"/>
        <c:crossAx val="4601220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5040" cy="583184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32</xdr:row>
      <xdr:rowOff>12700</xdr:rowOff>
    </xdr:from>
    <xdr:to>
      <xdr:col>6</xdr:col>
      <xdr:colOff>317500</xdr:colOff>
      <xdr:row>48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48"/>
  <sheetViews>
    <sheetView view="pageLayout" topLeftCell="A11" workbookViewId="0">
      <selection activeCell="A41" sqref="A41"/>
    </sheetView>
  </sheetViews>
  <sheetFormatPr baseColWidth="10" defaultRowHeight="13"/>
  <cols>
    <col min="1" max="1" width="14.140625" customWidth="1"/>
    <col min="2" max="6" width="9.140625" customWidth="1"/>
    <col min="7" max="7" width="9.140625" style="2" customWidth="1"/>
    <col min="9" max="9" width="5.140625" style="35" customWidth="1"/>
  </cols>
  <sheetData>
    <row r="1" spans="1:17">
      <c r="A1" t="s">
        <v>41</v>
      </c>
      <c r="J1" t="s">
        <v>43</v>
      </c>
    </row>
    <row r="2" spans="1:17">
      <c r="A2" s="7" t="s">
        <v>92</v>
      </c>
      <c r="B2" s="3">
        <v>5</v>
      </c>
      <c r="C2" s="3">
        <v>4</v>
      </c>
      <c r="D2" s="3">
        <v>3</v>
      </c>
      <c r="E2" s="3">
        <v>2</v>
      </c>
      <c r="F2" s="3">
        <v>1</v>
      </c>
      <c r="G2" s="3" t="s">
        <v>83</v>
      </c>
      <c r="H2" s="31" t="s">
        <v>85</v>
      </c>
      <c r="I2" s="26"/>
      <c r="J2" s="29" t="s">
        <v>92</v>
      </c>
      <c r="K2" s="3">
        <v>5</v>
      </c>
      <c r="L2" s="3">
        <v>4</v>
      </c>
      <c r="M2" s="3">
        <v>3</v>
      </c>
      <c r="N2" s="3">
        <v>2</v>
      </c>
      <c r="O2" s="3">
        <v>1</v>
      </c>
      <c r="P2" s="3" t="s">
        <v>83</v>
      </c>
      <c r="Q2" s="3" t="s">
        <v>85</v>
      </c>
    </row>
    <row r="3" spans="1:17">
      <c r="A3" s="4" t="s">
        <v>82</v>
      </c>
      <c r="B3" s="5">
        <v>1</v>
      </c>
      <c r="C3" s="5">
        <v>2</v>
      </c>
      <c r="D3" s="5">
        <v>4</v>
      </c>
      <c r="E3" s="5">
        <v>3</v>
      </c>
      <c r="F3" s="5">
        <v>0</v>
      </c>
      <c r="G3" s="5">
        <f>SUM(B3:F3)</f>
        <v>10</v>
      </c>
      <c r="H3" s="32">
        <v>3.1</v>
      </c>
      <c r="I3" s="25"/>
      <c r="J3" s="30">
        <v>2010</v>
      </c>
      <c r="K3" s="5">
        <v>1</v>
      </c>
      <c r="L3" s="5">
        <v>2</v>
      </c>
      <c r="M3" s="5">
        <v>4</v>
      </c>
      <c r="N3" s="5">
        <v>3</v>
      </c>
      <c r="O3" s="5">
        <v>0</v>
      </c>
      <c r="P3" s="5">
        <f>SUM(K3:O3)</f>
        <v>10</v>
      </c>
      <c r="Q3" s="19">
        <v>3.1</v>
      </c>
    </row>
    <row r="4" spans="1:17">
      <c r="A4" s="4" t="s">
        <v>84</v>
      </c>
      <c r="B4" s="5">
        <v>4</v>
      </c>
      <c r="C4" s="5">
        <v>5</v>
      </c>
      <c r="D4" s="5">
        <v>3</v>
      </c>
      <c r="E4" s="5">
        <v>1</v>
      </c>
      <c r="F4" s="5">
        <v>0</v>
      </c>
      <c r="G4" s="5">
        <f>SUM(B4:F4)</f>
        <v>13</v>
      </c>
      <c r="H4" s="32">
        <v>3.923</v>
      </c>
      <c r="I4" s="25"/>
      <c r="J4" s="30">
        <v>2009</v>
      </c>
      <c r="K4" s="5">
        <v>1</v>
      </c>
      <c r="L4" s="5">
        <v>5</v>
      </c>
      <c r="M4" s="5">
        <v>6</v>
      </c>
      <c r="N4" s="5">
        <v>1</v>
      </c>
      <c r="O4" s="5">
        <v>0</v>
      </c>
      <c r="P4" s="5">
        <f>SUM(K4:O4)</f>
        <v>13</v>
      </c>
      <c r="Q4" s="33">
        <v>3.4620000000000002</v>
      </c>
    </row>
    <row r="5" spans="1:17">
      <c r="A5" s="4" t="s">
        <v>137</v>
      </c>
      <c r="B5" s="5">
        <v>0</v>
      </c>
      <c r="C5" s="5">
        <v>2</v>
      </c>
      <c r="D5" s="5">
        <v>0</v>
      </c>
      <c r="E5" s="5">
        <v>3</v>
      </c>
      <c r="F5" s="5">
        <v>0</v>
      </c>
      <c r="G5" s="5">
        <f t="shared" ref="G5:G6" si="0">SUM(B5:F5)</f>
        <v>5</v>
      </c>
      <c r="H5" s="32">
        <v>2.8</v>
      </c>
      <c r="I5" s="25"/>
      <c r="J5" s="30">
        <v>2008</v>
      </c>
      <c r="K5" s="5">
        <v>1</v>
      </c>
      <c r="L5" s="5">
        <v>4</v>
      </c>
      <c r="M5" s="5">
        <v>5</v>
      </c>
      <c r="N5" s="5">
        <v>7</v>
      </c>
      <c r="O5" s="5">
        <v>0</v>
      </c>
      <c r="P5" s="5">
        <v>17</v>
      </c>
      <c r="Q5" s="33">
        <v>2.9409999999999998</v>
      </c>
    </row>
    <row r="6" spans="1:17">
      <c r="A6" s="4" t="s">
        <v>138</v>
      </c>
      <c r="B6" s="5">
        <v>2</v>
      </c>
      <c r="C6" s="5">
        <v>1</v>
      </c>
      <c r="D6" s="5">
        <v>1</v>
      </c>
      <c r="E6" s="5">
        <v>2</v>
      </c>
      <c r="F6" s="5">
        <v>1</v>
      </c>
      <c r="G6" s="5">
        <f t="shared" si="0"/>
        <v>7</v>
      </c>
      <c r="H6" s="32">
        <v>3.1429999999999998</v>
      </c>
      <c r="I6" s="25"/>
    </row>
    <row r="7" spans="1:17">
      <c r="A7" s="4" t="s">
        <v>36</v>
      </c>
      <c r="B7" s="5">
        <v>0</v>
      </c>
      <c r="C7" s="5">
        <v>1</v>
      </c>
      <c r="D7" s="5">
        <v>0</v>
      </c>
      <c r="E7" s="5">
        <v>0</v>
      </c>
      <c r="F7" s="5">
        <v>0</v>
      </c>
      <c r="G7" s="5">
        <v>1</v>
      </c>
      <c r="H7" s="32">
        <v>4</v>
      </c>
      <c r="I7" s="25"/>
      <c r="J7" t="s">
        <v>44</v>
      </c>
    </row>
    <row r="8" spans="1:17">
      <c r="A8" s="4" t="s">
        <v>37</v>
      </c>
      <c r="B8" s="5">
        <v>0</v>
      </c>
      <c r="C8" s="5">
        <v>7</v>
      </c>
      <c r="D8" s="5">
        <v>20</v>
      </c>
      <c r="E8" s="5">
        <v>11</v>
      </c>
      <c r="F8" s="5">
        <v>1</v>
      </c>
      <c r="G8" s="5">
        <f>SUM(B8:F8)</f>
        <v>39</v>
      </c>
      <c r="H8" s="32">
        <v>2.8460000000000001</v>
      </c>
      <c r="I8" s="25"/>
      <c r="J8" s="29" t="s">
        <v>92</v>
      </c>
      <c r="K8" s="3">
        <v>5</v>
      </c>
      <c r="L8" s="3">
        <v>4</v>
      </c>
      <c r="M8" s="3">
        <v>3</v>
      </c>
      <c r="N8" s="3">
        <v>2</v>
      </c>
      <c r="O8" s="3">
        <v>1</v>
      </c>
      <c r="P8" s="3" t="s">
        <v>83</v>
      </c>
      <c r="Q8" s="3" t="s">
        <v>85</v>
      </c>
    </row>
    <row r="9" spans="1:17">
      <c r="A9" s="4" t="s">
        <v>38</v>
      </c>
      <c r="B9" s="5">
        <v>2</v>
      </c>
      <c r="C9" s="5">
        <v>6</v>
      </c>
      <c r="D9" s="5">
        <v>11</v>
      </c>
      <c r="E9" s="5">
        <v>2</v>
      </c>
      <c r="F9" s="5">
        <v>0</v>
      </c>
      <c r="G9" s="5">
        <f t="shared" ref="G9:G11" si="1">SUM(B9:F9)</f>
        <v>21</v>
      </c>
      <c r="H9" s="32">
        <v>3.3809999999999998</v>
      </c>
      <c r="I9" s="25"/>
      <c r="J9" s="30">
        <v>2010</v>
      </c>
      <c r="K9" s="5">
        <v>4</v>
      </c>
      <c r="L9" s="5">
        <v>5</v>
      </c>
      <c r="M9" s="5">
        <v>3</v>
      </c>
      <c r="N9" s="5">
        <v>1</v>
      </c>
      <c r="O9" s="5">
        <v>0</v>
      </c>
      <c r="P9" s="5">
        <f>SUM(K9:O9)</f>
        <v>13</v>
      </c>
      <c r="Q9" s="32">
        <v>3.923</v>
      </c>
    </row>
    <row r="10" spans="1:17">
      <c r="A10" s="4" t="s">
        <v>39</v>
      </c>
      <c r="B10" s="5">
        <v>1</v>
      </c>
      <c r="C10" s="5">
        <v>0</v>
      </c>
      <c r="D10" s="5">
        <v>0</v>
      </c>
      <c r="E10" s="5">
        <v>0</v>
      </c>
      <c r="F10" s="5">
        <v>0</v>
      </c>
      <c r="G10" s="5">
        <f t="shared" si="1"/>
        <v>1</v>
      </c>
      <c r="H10" s="32">
        <v>5</v>
      </c>
      <c r="I10" s="25"/>
      <c r="J10" s="30">
        <v>2009</v>
      </c>
      <c r="K10" s="5">
        <v>5</v>
      </c>
      <c r="L10" s="5">
        <v>4</v>
      </c>
      <c r="M10" s="5">
        <v>3</v>
      </c>
      <c r="N10" s="5">
        <v>0</v>
      </c>
      <c r="O10" s="5">
        <v>0</v>
      </c>
      <c r="P10" s="5">
        <f>SUM(K10:O10)</f>
        <v>12</v>
      </c>
      <c r="Q10" s="33">
        <v>4.1669999999999998</v>
      </c>
    </row>
    <row r="11" spans="1:17">
      <c r="A11" s="4" t="s">
        <v>40</v>
      </c>
      <c r="B11" s="5">
        <v>0</v>
      </c>
      <c r="C11" s="5">
        <v>5</v>
      </c>
      <c r="D11" s="5">
        <v>8</v>
      </c>
      <c r="E11" s="5">
        <v>2</v>
      </c>
      <c r="F11" s="5">
        <v>20</v>
      </c>
      <c r="G11" s="5">
        <f t="shared" si="1"/>
        <v>35</v>
      </c>
      <c r="H11" s="32">
        <v>1.9430000000000001</v>
      </c>
      <c r="I11" s="25"/>
      <c r="J11" s="30">
        <v>2008</v>
      </c>
      <c r="K11" s="5">
        <v>0</v>
      </c>
      <c r="L11" s="5">
        <v>1</v>
      </c>
      <c r="M11" s="5">
        <v>2</v>
      </c>
      <c r="N11" s="5">
        <v>0</v>
      </c>
      <c r="O11" s="5">
        <v>0</v>
      </c>
      <c r="P11" s="5">
        <v>3</v>
      </c>
      <c r="Q11" s="33">
        <v>3.3330000000000002</v>
      </c>
    </row>
    <row r="12" spans="1:17">
      <c r="B12">
        <f>SUM(B3:B11)</f>
        <v>10</v>
      </c>
      <c r="C12">
        <f t="shared" ref="C12:G12" si="2">SUM(C3:C11)</f>
        <v>29</v>
      </c>
      <c r="D12">
        <f t="shared" si="2"/>
        <v>47</v>
      </c>
      <c r="E12">
        <f t="shared" si="2"/>
        <v>24</v>
      </c>
      <c r="F12">
        <f t="shared" si="2"/>
        <v>22</v>
      </c>
      <c r="G12">
        <f t="shared" si="2"/>
        <v>132</v>
      </c>
      <c r="H12" s="20"/>
      <c r="I12" s="36"/>
    </row>
    <row r="13" spans="1:17">
      <c r="A13" t="s">
        <v>42</v>
      </c>
    </row>
    <row r="14" spans="1:17" s="1" customFormat="1">
      <c r="A14" s="7" t="s">
        <v>92</v>
      </c>
      <c r="B14" s="3">
        <v>5</v>
      </c>
      <c r="C14" s="3">
        <v>4</v>
      </c>
      <c r="D14" s="3">
        <v>3</v>
      </c>
      <c r="E14" s="3">
        <v>2</v>
      </c>
      <c r="F14" s="3">
        <v>1</v>
      </c>
      <c r="G14" s="3" t="s">
        <v>83</v>
      </c>
      <c r="H14" s="31" t="s">
        <v>85</v>
      </c>
      <c r="I14" s="26"/>
      <c r="J14" t="s">
        <v>45</v>
      </c>
      <c r="K14"/>
      <c r="L14"/>
      <c r="M14"/>
      <c r="N14"/>
      <c r="O14"/>
      <c r="P14"/>
      <c r="Q14"/>
    </row>
    <row r="15" spans="1:17">
      <c r="A15" s="4" t="s">
        <v>82</v>
      </c>
      <c r="B15" s="5">
        <v>1</v>
      </c>
      <c r="C15" s="5">
        <v>5</v>
      </c>
      <c r="D15" s="5">
        <v>6</v>
      </c>
      <c r="E15" s="5">
        <v>1</v>
      </c>
      <c r="F15" s="5">
        <v>0</v>
      </c>
      <c r="G15" s="5">
        <f>SUM(B15:F15)</f>
        <v>13</v>
      </c>
      <c r="H15" s="33">
        <v>3.4620000000000002</v>
      </c>
      <c r="I15" s="27"/>
      <c r="J15" s="29" t="s">
        <v>92</v>
      </c>
      <c r="K15" s="3">
        <v>5</v>
      </c>
      <c r="L15" s="3">
        <v>4</v>
      </c>
      <c r="M15" s="3">
        <v>3</v>
      </c>
      <c r="N15" s="3">
        <v>2</v>
      </c>
      <c r="O15" s="3">
        <v>1</v>
      </c>
      <c r="P15" s="3" t="s">
        <v>83</v>
      </c>
      <c r="Q15" s="3" t="s">
        <v>85</v>
      </c>
    </row>
    <row r="16" spans="1:17">
      <c r="A16" s="4" t="s">
        <v>84</v>
      </c>
      <c r="B16" s="5">
        <v>5</v>
      </c>
      <c r="C16" s="5">
        <v>4</v>
      </c>
      <c r="D16" s="5">
        <v>3</v>
      </c>
      <c r="E16" s="5">
        <v>0</v>
      </c>
      <c r="F16" s="5">
        <v>0</v>
      </c>
      <c r="G16" s="5">
        <f>SUM(B16:F16)</f>
        <v>12</v>
      </c>
      <c r="H16" s="33">
        <v>4.1669999999999998</v>
      </c>
      <c r="I16" s="27"/>
      <c r="J16" s="30">
        <v>2010</v>
      </c>
      <c r="K16" s="5">
        <v>2</v>
      </c>
      <c r="L16" s="5">
        <v>1</v>
      </c>
      <c r="M16" s="5">
        <v>1</v>
      </c>
      <c r="N16" s="5">
        <v>2</v>
      </c>
      <c r="O16" s="5">
        <v>1</v>
      </c>
      <c r="P16" s="5">
        <f t="shared" ref="P16" si="3">SUM(K16:O16)</f>
        <v>7</v>
      </c>
      <c r="Q16" s="32">
        <v>3.1429999999999998</v>
      </c>
    </row>
    <row r="17" spans="1:17">
      <c r="A17" s="4" t="s">
        <v>89</v>
      </c>
      <c r="B17" s="5">
        <v>0</v>
      </c>
      <c r="C17" s="5">
        <v>0</v>
      </c>
      <c r="D17" s="5">
        <v>2</v>
      </c>
      <c r="E17" s="5">
        <v>0</v>
      </c>
      <c r="F17" s="5">
        <v>0</v>
      </c>
      <c r="G17" s="5">
        <v>2</v>
      </c>
      <c r="H17" s="34">
        <v>3</v>
      </c>
      <c r="I17" s="28"/>
      <c r="J17" s="30">
        <v>2009</v>
      </c>
      <c r="K17" s="5">
        <v>0</v>
      </c>
      <c r="L17" s="5">
        <v>0</v>
      </c>
      <c r="M17" s="5">
        <v>2</v>
      </c>
      <c r="N17" s="5">
        <v>0</v>
      </c>
      <c r="O17" s="5">
        <v>0</v>
      </c>
      <c r="P17" s="5">
        <v>2</v>
      </c>
      <c r="Q17" s="34">
        <v>3</v>
      </c>
    </row>
    <row r="18" spans="1:17">
      <c r="A18" s="4" t="s">
        <v>87</v>
      </c>
      <c r="B18" s="5">
        <v>3</v>
      </c>
      <c r="C18" s="5">
        <v>7</v>
      </c>
      <c r="D18" s="5">
        <v>7</v>
      </c>
      <c r="E18" s="5">
        <v>2</v>
      </c>
      <c r="F18" s="5">
        <v>1</v>
      </c>
      <c r="G18" s="5">
        <v>20</v>
      </c>
      <c r="H18" s="34">
        <v>3.45</v>
      </c>
      <c r="I18" s="28"/>
      <c r="J18" s="30">
        <v>2008</v>
      </c>
      <c r="K18" s="5">
        <v>2</v>
      </c>
      <c r="L18" s="5">
        <v>2</v>
      </c>
      <c r="M18" s="5">
        <v>2</v>
      </c>
      <c r="N18" s="5">
        <v>1</v>
      </c>
      <c r="O18" s="5">
        <v>0</v>
      </c>
      <c r="P18" s="5">
        <v>7</v>
      </c>
      <c r="Q18" s="33">
        <v>3.714</v>
      </c>
    </row>
    <row r="19" spans="1:17">
      <c r="A19" s="4" t="s">
        <v>88</v>
      </c>
      <c r="B19" s="5">
        <v>3</v>
      </c>
      <c r="C19" s="5">
        <v>3</v>
      </c>
      <c r="D19" s="5">
        <v>4</v>
      </c>
      <c r="E19" s="5">
        <v>2</v>
      </c>
      <c r="F19" s="5">
        <v>5</v>
      </c>
      <c r="G19" s="5">
        <v>17</v>
      </c>
      <c r="H19" s="33">
        <v>2.8239999999999998</v>
      </c>
      <c r="I19" s="27"/>
    </row>
    <row r="20" spans="1:17">
      <c r="A20" s="4" t="s">
        <v>86</v>
      </c>
      <c r="B20" s="5">
        <v>0</v>
      </c>
      <c r="C20" s="5">
        <v>1</v>
      </c>
      <c r="D20" s="5">
        <v>1</v>
      </c>
      <c r="E20" s="5">
        <v>0</v>
      </c>
      <c r="F20" s="5">
        <v>0</v>
      </c>
      <c r="G20" s="5">
        <v>2</v>
      </c>
      <c r="H20" s="34">
        <v>3.5</v>
      </c>
      <c r="I20" s="28"/>
    </row>
    <row r="21" spans="1:17">
      <c r="A21" s="4" t="s">
        <v>90</v>
      </c>
      <c r="B21" s="5">
        <v>0</v>
      </c>
      <c r="C21" s="5">
        <v>0</v>
      </c>
      <c r="D21" s="5">
        <v>1</v>
      </c>
      <c r="E21" s="5">
        <v>2</v>
      </c>
      <c r="F21" s="5">
        <v>9</v>
      </c>
      <c r="G21" s="5">
        <v>12</v>
      </c>
      <c r="H21" s="34">
        <v>1.333</v>
      </c>
      <c r="I21" s="28"/>
      <c r="J21" t="s">
        <v>46</v>
      </c>
    </row>
    <row r="22" spans="1:17">
      <c r="A22" s="4" t="s">
        <v>94</v>
      </c>
      <c r="B22" s="5"/>
      <c r="C22" s="5"/>
      <c r="D22" s="5"/>
      <c r="E22" s="5">
        <v>1</v>
      </c>
      <c r="F22" s="5"/>
      <c r="G22" s="5">
        <v>1</v>
      </c>
      <c r="H22" s="34">
        <v>2</v>
      </c>
      <c r="I22" s="28"/>
      <c r="J22" s="29" t="s">
        <v>92</v>
      </c>
      <c r="K22" s="3">
        <v>5</v>
      </c>
      <c r="L22" s="3">
        <v>4</v>
      </c>
      <c r="M22" s="3">
        <v>3</v>
      </c>
      <c r="N22" s="3">
        <v>2</v>
      </c>
      <c r="O22" s="3">
        <v>1</v>
      </c>
      <c r="P22" s="3" t="s">
        <v>83</v>
      </c>
      <c r="Q22" s="3" t="s">
        <v>85</v>
      </c>
    </row>
    <row r="23" spans="1:17">
      <c r="A23" s="4" t="s">
        <v>95</v>
      </c>
      <c r="B23" s="5"/>
      <c r="C23" s="5">
        <v>1</v>
      </c>
      <c r="D23" s="5"/>
      <c r="E23" s="5"/>
      <c r="F23" s="5"/>
      <c r="G23" s="5">
        <v>1</v>
      </c>
      <c r="H23" s="34">
        <v>4</v>
      </c>
      <c r="I23" s="28"/>
      <c r="J23" s="30">
        <v>2010</v>
      </c>
      <c r="K23" s="5">
        <v>2</v>
      </c>
      <c r="L23" s="5">
        <v>6</v>
      </c>
      <c r="M23" s="5">
        <v>11</v>
      </c>
      <c r="N23" s="5">
        <v>2</v>
      </c>
      <c r="O23" s="5">
        <v>0</v>
      </c>
      <c r="P23" s="5">
        <f t="shared" ref="P23" si="4">SUM(K23:O23)</f>
        <v>21</v>
      </c>
      <c r="Q23" s="32">
        <v>3.3809999999999998</v>
      </c>
    </row>
    <row r="24" spans="1:17">
      <c r="A24" s="4" t="s">
        <v>91</v>
      </c>
      <c r="B24" s="5">
        <v>7</v>
      </c>
      <c r="C24" s="5">
        <v>8</v>
      </c>
      <c r="D24" s="5">
        <v>16</v>
      </c>
      <c r="E24" s="5">
        <v>10</v>
      </c>
      <c r="F24" s="5">
        <v>1</v>
      </c>
      <c r="G24" s="5">
        <v>42</v>
      </c>
      <c r="H24" s="34">
        <v>3.238</v>
      </c>
      <c r="I24" s="28"/>
      <c r="J24" s="30">
        <v>2009</v>
      </c>
      <c r="K24" s="5">
        <v>3</v>
      </c>
      <c r="L24" s="5">
        <v>7</v>
      </c>
      <c r="M24" s="5">
        <v>7</v>
      </c>
      <c r="N24" s="5">
        <v>2</v>
      </c>
      <c r="O24" s="5">
        <v>1</v>
      </c>
      <c r="P24" s="5">
        <v>20</v>
      </c>
      <c r="Q24" s="34">
        <v>3.45</v>
      </c>
    </row>
    <row r="25" spans="1:17">
      <c r="B25" s="2">
        <f>SUM(B15:B24)</f>
        <v>19</v>
      </c>
      <c r="C25" s="2">
        <f>SUM(C15:C24)</f>
        <v>29</v>
      </c>
      <c r="D25" s="2">
        <f t="shared" ref="D25" si="5">SUM(D15:D24)</f>
        <v>40</v>
      </c>
      <c r="E25" s="2">
        <f>SUM(E15:E24)</f>
        <v>18</v>
      </c>
      <c r="F25" s="2">
        <f>SUM(F15:F24)</f>
        <v>16</v>
      </c>
      <c r="G25" s="2">
        <f>SUM(G15:G24)</f>
        <v>122</v>
      </c>
      <c r="J25" s="30">
        <v>2008</v>
      </c>
      <c r="K25" s="5">
        <v>1</v>
      </c>
      <c r="L25" s="5">
        <v>2</v>
      </c>
      <c r="M25" s="5">
        <v>6</v>
      </c>
      <c r="N25" s="5">
        <v>1</v>
      </c>
      <c r="O25" s="5">
        <v>0</v>
      </c>
      <c r="P25" s="5">
        <v>10</v>
      </c>
      <c r="Q25" s="34">
        <v>3.3</v>
      </c>
    </row>
    <row r="26" spans="1:17">
      <c r="B26" s="2"/>
      <c r="C26" s="2"/>
      <c r="D26" s="2"/>
      <c r="E26" s="2"/>
      <c r="F26" s="2"/>
      <c r="H26">
        <f>SUM(B25:D25)</f>
        <v>88</v>
      </c>
    </row>
    <row r="27" spans="1:17">
      <c r="H27">
        <f>H26/122</f>
        <v>0.72131147540983609</v>
      </c>
    </row>
    <row r="28" spans="1:17">
      <c r="A28" t="s">
        <v>93</v>
      </c>
      <c r="B28" s="2"/>
      <c r="C28" s="2"/>
      <c r="D28" s="2"/>
      <c r="E28" s="2"/>
      <c r="F28" s="2"/>
      <c r="J28" t="s">
        <v>47</v>
      </c>
    </row>
    <row r="29" spans="1:17">
      <c r="A29" s="7" t="s">
        <v>92</v>
      </c>
      <c r="B29" s="3">
        <v>5</v>
      </c>
      <c r="C29" s="3">
        <v>4</v>
      </c>
      <c r="D29" s="3">
        <v>3</v>
      </c>
      <c r="E29" s="3">
        <v>2</v>
      </c>
      <c r="F29" s="3">
        <v>1</v>
      </c>
      <c r="G29" s="3" t="s">
        <v>83</v>
      </c>
      <c r="H29" s="31" t="s">
        <v>85</v>
      </c>
      <c r="I29" s="26"/>
      <c r="J29" s="29" t="s">
        <v>92</v>
      </c>
      <c r="K29" s="3">
        <v>5</v>
      </c>
      <c r="L29" s="3">
        <v>4</v>
      </c>
      <c r="M29" s="3">
        <v>3</v>
      </c>
      <c r="N29" s="3">
        <v>2</v>
      </c>
      <c r="O29" s="3">
        <v>1</v>
      </c>
      <c r="P29" s="3" t="s">
        <v>83</v>
      </c>
      <c r="Q29" s="3" t="s">
        <v>85</v>
      </c>
    </row>
    <row r="30" spans="1:17">
      <c r="A30" s="4" t="s">
        <v>82</v>
      </c>
      <c r="B30" s="5">
        <v>1</v>
      </c>
      <c r="C30" s="5">
        <v>4</v>
      </c>
      <c r="D30" s="5">
        <v>5</v>
      </c>
      <c r="E30" s="5">
        <v>7</v>
      </c>
      <c r="F30" s="5">
        <v>0</v>
      </c>
      <c r="G30" s="5">
        <v>17</v>
      </c>
      <c r="H30" s="33">
        <v>2.9409999999999998</v>
      </c>
      <c r="I30" s="27"/>
      <c r="J30" s="30">
        <v>2010</v>
      </c>
      <c r="K30" s="5">
        <v>0</v>
      </c>
      <c r="L30" s="5">
        <v>7</v>
      </c>
      <c r="M30" s="5">
        <v>20</v>
      </c>
      <c r="N30" s="5">
        <v>11</v>
      </c>
      <c r="O30" s="5">
        <v>1</v>
      </c>
      <c r="P30" s="5">
        <f>SUM(K30:O30)</f>
        <v>39</v>
      </c>
      <c r="Q30" s="32">
        <v>2.8460000000000001</v>
      </c>
    </row>
    <row r="31" spans="1:17">
      <c r="A31" s="4" t="s">
        <v>84</v>
      </c>
      <c r="B31" s="5">
        <v>0</v>
      </c>
      <c r="C31" s="5">
        <v>1</v>
      </c>
      <c r="D31" s="5">
        <v>2</v>
      </c>
      <c r="E31" s="5">
        <v>0</v>
      </c>
      <c r="F31" s="5">
        <v>0</v>
      </c>
      <c r="G31" s="5">
        <v>3</v>
      </c>
      <c r="H31" s="33">
        <v>3.3330000000000002</v>
      </c>
      <c r="I31" s="27"/>
      <c r="J31" s="30">
        <v>2009</v>
      </c>
      <c r="K31" s="5">
        <v>7</v>
      </c>
      <c r="L31" s="5">
        <v>8</v>
      </c>
      <c r="M31" s="5">
        <v>16</v>
      </c>
      <c r="N31" s="5">
        <v>10</v>
      </c>
      <c r="O31" s="5">
        <v>1</v>
      </c>
      <c r="P31" s="5">
        <v>42</v>
      </c>
      <c r="Q31" s="34">
        <v>3.238</v>
      </c>
    </row>
    <row r="32" spans="1:17">
      <c r="A32" s="4" t="s">
        <v>89</v>
      </c>
      <c r="B32" s="5">
        <v>2</v>
      </c>
      <c r="C32" s="5">
        <v>2</v>
      </c>
      <c r="D32" s="5">
        <v>2</v>
      </c>
      <c r="E32" s="5">
        <v>1</v>
      </c>
      <c r="F32" s="5">
        <v>0</v>
      </c>
      <c r="G32" s="5">
        <v>7</v>
      </c>
      <c r="H32" s="33">
        <v>3.714</v>
      </c>
      <c r="I32" s="27"/>
      <c r="J32" s="30">
        <v>2008</v>
      </c>
      <c r="K32" s="5">
        <v>1</v>
      </c>
      <c r="L32" s="5">
        <v>10</v>
      </c>
      <c r="M32" s="5">
        <v>26</v>
      </c>
      <c r="N32" s="5">
        <v>5</v>
      </c>
      <c r="O32" s="5">
        <v>0</v>
      </c>
      <c r="P32" s="5">
        <v>42</v>
      </c>
      <c r="Q32" s="33">
        <v>3.1669999999999998</v>
      </c>
    </row>
    <row r="33" spans="1:17">
      <c r="A33" s="4" t="s">
        <v>87</v>
      </c>
      <c r="B33" s="5">
        <v>1</v>
      </c>
      <c r="C33" s="5">
        <v>2</v>
      </c>
      <c r="D33" s="5">
        <v>6</v>
      </c>
      <c r="E33" s="5">
        <v>1</v>
      </c>
      <c r="F33" s="5">
        <v>0</v>
      </c>
      <c r="G33" s="5">
        <v>10</v>
      </c>
      <c r="H33" s="34">
        <v>3.3</v>
      </c>
      <c r="I33" s="28"/>
    </row>
    <row r="34" spans="1:17">
      <c r="A34" s="4" t="s">
        <v>88</v>
      </c>
      <c r="B34" s="5">
        <v>1</v>
      </c>
      <c r="C34" s="5">
        <v>2</v>
      </c>
      <c r="D34" s="5">
        <v>11</v>
      </c>
      <c r="E34" s="5">
        <v>10</v>
      </c>
      <c r="F34" s="5">
        <v>3</v>
      </c>
      <c r="G34" s="5">
        <v>27</v>
      </c>
      <c r="H34" s="33">
        <v>2.556</v>
      </c>
      <c r="I34" s="27"/>
    </row>
    <row r="35" spans="1:17">
      <c r="A35" s="4" t="s">
        <v>90</v>
      </c>
      <c r="B35" s="5">
        <v>0</v>
      </c>
      <c r="C35" s="5">
        <v>2</v>
      </c>
      <c r="D35" s="5">
        <v>4</v>
      </c>
      <c r="E35" s="5">
        <v>1</v>
      </c>
      <c r="F35" s="5">
        <v>3</v>
      </c>
      <c r="G35" s="5">
        <v>10</v>
      </c>
      <c r="H35" s="34">
        <v>2.5</v>
      </c>
      <c r="I35" s="28"/>
      <c r="J35" t="s">
        <v>48</v>
      </c>
    </row>
    <row r="36" spans="1:17">
      <c r="A36" s="4" t="s">
        <v>91</v>
      </c>
      <c r="B36" s="5">
        <v>1</v>
      </c>
      <c r="C36" s="5">
        <v>10</v>
      </c>
      <c r="D36" s="5">
        <v>26</v>
      </c>
      <c r="E36" s="5">
        <v>5</v>
      </c>
      <c r="F36" s="5">
        <v>0</v>
      </c>
      <c r="G36" s="5">
        <v>42</v>
      </c>
      <c r="H36" s="33">
        <v>3.1669999999999998</v>
      </c>
      <c r="I36" s="27"/>
      <c r="J36" s="29" t="s">
        <v>92</v>
      </c>
      <c r="K36" s="3">
        <v>5</v>
      </c>
      <c r="L36" s="3">
        <v>4</v>
      </c>
      <c r="M36" s="3">
        <v>3</v>
      </c>
      <c r="N36" s="3">
        <v>2</v>
      </c>
      <c r="O36" s="3">
        <v>1</v>
      </c>
      <c r="P36" s="3" t="s">
        <v>83</v>
      </c>
      <c r="Q36" s="3" t="s">
        <v>85</v>
      </c>
    </row>
    <row r="37" spans="1:17">
      <c r="B37">
        <f>SUM(B30:B36)</f>
        <v>6</v>
      </c>
      <c r="C37">
        <f t="shared" ref="C37:F37" si="6">SUM(C30:C36)</f>
        <v>23</v>
      </c>
      <c r="D37">
        <f t="shared" si="6"/>
        <v>56</v>
      </c>
      <c r="E37">
        <f t="shared" si="6"/>
        <v>25</v>
      </c>
      <c r="F37">
        <f t="shared" si="6"/>
        <v>6</v>
      </c>
      <c r="G37" s="2">
        <f>SUM(G30:G36)</f>
        <v>116</v>
      </c>
      <c r="J37" s="30">
        <v>2010</v>
      </c>
      <c r="K37" s="5">
        <v>0</v>
      </c>
      <c r="L37" s="5">
        <v>5</v>
      </c>
      <c r="M37" s="5">
        <v>8</v>
      </c>
      <c r="N37" s="5">
        <v>2</v>
      </c>
      <c r="O37" s="5">
        <v>20</v>
      </c>
      <c r="P37" s="5">
        <f t="shared" ref="P37" si="7">SUM(K37:O37)</f>
        <v>35</v>
      </c>
      <c r="Q37" s="32">
        <v>1.9430000000000001</v>
      </c>
    </row>
    <row r="38" spans="1:17">
      <c r="J38" s="30">
        <v>2009</v>
      </c>
      <c r="K38" s="5">
        <v>3</v>
      </c>
      <c r="L38" s="5">
        <v>3</v>
      </c>
      <c r="M38" s="5">
        <v>4</v>
      </c>
      <c r="N38" s="5">
        <v>2</v>
      </c>
      <c r="O38" s="5">
        <v>5</v>
      </c>
      <c r="P38" s="5">
        <v>17</v>
      </c>
      <c r="Q38" s="33">
        <v>2.8239999999999998</v>
      </c>
    </row>
    <row r="39" spans="1:17">
      <c r="B39" s="8"/>
      <c r="C39" s="8"/>
      <c r="D39" s="8"/>
      <c r="E39" s="8"/>
      <c r="F39" s="8"/>
      <c r="J39" s="30">
        <v>2008</v>
      </c>
      <c r="K39" s="5">
        <v>1</v>
      </c>
      <c r="L39" s="5">
        <v>2</v>
      </c>
      <c r="M39" s="5">
        <v>11</v>
      </c>
      <c r="N39" s="5">
        <v>10</v>
      </c>
      <c r="O39" s="5">
        <v>3</v>
      </c>
      <c r="P39" s="5">
        <v>27</v>
      </c>
      <c r="Q39" s="33">
        <v>2.556</v>
      </c>
    </row>
    <row r="40" spans="1:17">
      <c r="A40" t="s">
        <v>50</v>
      </c>
      <c r="B40" s="8"/>
      <c r="C40" s="8"/>
      <c r="D40" s="8"/>
      <c r="E40" s="8"/>
      <c r="F40" s="8"/>
    </row>
    <row r="41" spans="1:17">
      <c r="A41" s="10"/>
      <c r="B41" s="11">
        <v>5</v>
      </c>
      <c r="C41" s="11">
        <v>4</v>
      </c>
      <c r="D41" s="11">
        <v>3</v>
      </c>
      <c r="E41" s="11">
        <v>2</v>
      </c>
      <c r="F41" s="11">
        <v>1</v>
      </c>
    </row>
    <row r="42" spans="1:17">
      <c r="A42" s="21">
        <v>2010</v>
      </c>
      <c r="B42" s="22">
        <f>10/132</f>
        <v>7.575757575757576E-2</v>
      </c>
      <c r="C42" s="22">
        <f>29/132</f>
        <v>0.2196969696969697</v>
      </c>
      <c r="D42" s="22">
        <f>47/132</f>
        <v>0.35606060606060608</v>
      </c>
      <c r="E42" s="22">
        <f>24/132</f>
        <v>0.18181818181818182</v>
      </c>
      <c r="F42" s="22">
        <f>22/132</f>
        <v>0.16666666666666666</v>
      </c>
      <c r="G42" s="23"/>
      <c r="J42" t="s">
        <v>49</v>
      </c>
    </row>
    <row r="43" spans="1:17">
      <c r="A43" s="12">
        <v>2009</v>
      </c>
      <c r="B43" s="24">
        <f>19/122</f>
        <v>0.15573770491803279</v>
      </c>
      <c r="C43" s="24">
        <f>29/122</f>
        <v>0.23770491803278687</v>
      </c>
      <c r="D43" s="24">
        <f>40/122</f>
        <v>0.32786885245901637</v>
      </c>
      <c r="E43" s="24">
        <f>18/122</f>
        <v>0.14754098360655737</v>
      </c>
      <c r="F43" s="24">
        <f>16/122</f>
        <v>0.13114754098360656</v>
      </c>
      <c r="G43" s="23"/>
      <c r="J43" s="29" t="s">
        <v>92</v>
      </c>
      <c r="K43" s="3">
        <v>5</v>
      </c>
      <c r="L43" s="3">
        <v>4</v>
      </c>
      <c r="M43" s="3">
        <v>3</v>
      </c>
      <c r="N43" s="3">
        <v>2</v>
      </c>
      <c r="O43" s="3">
        <v>1</v>
      </c>
      <c r="P43" s="3" t="s">
        <v>83</v>
      </c>
      <c r="Q43" s="3" t="s">
        <v>85</v>
      </c>
    </row>
    <row r="44" spans="1:17">
      <c r="A44" s="12">
        <v>2008</v>
      </c>
      <c r="B44" s="24">
        <f>6/116</f>
        <v>5.1724137931034482E-2</v>
      </c>
      <c r="C44" s="24">
        <f>23/116</f>
        <v>0.19827586206896552</v>
      </c>
      <c r="D44" s="24">
        <f>56/116</f>
        <v>0.48275862068965519</v>
      </c>
      <c r="E44" s="24">
        <f>25/116</f>
        <v>0.21551724137931033</v>
      </c>
      <c r="F44" s="24">
        <f>6/116</f>
        <v>5.1724137931034482E-2</v>
      </c>
      <c r="G44" s="23"/>
      <c r="J44" s="30">
        <v>2010</v>
      </c>
      <c r="K44" s="5">
        <v>0</v>
      </c>
      <c r="L44" s="5">
        <v>2</v>
      </c>
      <c r="M44" s="5">
        <v>0</v>
      </c>
      <c r="N44" s="5">
        <v>3</v>
      </c>
      <c r="O44" s="5">
        <v>0</v>
      </c>
      <c r="P44" s="5">
        <f t="shared" ref="P44" si="8">SUM(K44:O44)</f>
        <v>5</v>
      </c>
      <c r="Q44" s="32">
        <v>2.8</v>
      </c>
    </row>
    <row r="45" spans="1:17">
      <c r="B45" s="8"/>
      <c r="C45" s="8"/>
      <c r="D45" s="8"/>
      <c r="E45" s="8"/>
      <c r="F45" s="8"/>
      <c r="J45" s="30">
        <v>2009</v>
      </c>
      <c r="K45" s="5">
        <v>0</v>
      </c>
      <c r="L45" s="5">
        <v>0</v>
      </c>
      <c r="M45" s="5">
        <v>1</v>
      </c>
      <c r="N45" s="5">
        <v>2</v>
      </c>
      <c r="O45" s="5">
        <v>9</v>
      </c>
      <c r="P45" s="5">
        <v>12</v>
      </c>
      <c r="Q45" s="34">
        <v>1.333</v>
      </c>
    </row>
    <row r="46" spans="1:17">
      <c r="J46" s="30">
        <v>2008</v>
      </c>
      <c r="K46" s="5">
        <v>0</v>
      </c>
      <c r="L46" s="5">
        <v>2</v>
      </c>
      <c r="M46" s="5">
        <v>4</v>
      </c>
      <c r="N46" s="5">
        <v>1</v>
      </c>
      <c r="O46" s="5">
        <v>3</v>
      </c>
      <c r="P46" s="5">
        <v>10</v>
      </c>
      <c r="Q46" s="34">
        <v>2.5</v>
      </c>
    </row>
    <row r="48" spans="1:17">
      <c r="B48" s="8"/>
      <c r="C48" s="8"/>
      <c r="D48" s="8"/>
      <c r="E48" s="8"/>
    </row>
  </sheetData>
  <phoneticPr fontId="6" type="noConversion"/>
  <pageMargins left="0.75" right="0.75" top="1" bottom="1" header="0.5" footer="0.5"/>
  <pageSetup scale="57" orientation="landscape" horizontalDpi="4294967292" verticalDpi="4294967292"/>
  <headerFooter>
    <oddHeader>&amp;LSpring 2008 to Spring 2010 AP Test Results_x000D_Hamilton High School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H35"/>
  <sheetViews>
    <sheetView view="pageLayout" workbookViewId="0">
      <selection activeCell="H31" sqref="H31"/>
    </sheetView>
  </sheetViews>
  <sheetFormatPr baseColWidth="10" defaultRowHeight="13"/>
  <cols>
    <col min="1" max="1" width="14.140625" customWidth="1"/>
    <col min="2" max="6" width="9.140625" customWidth="1"/>
    <col min="7" max="7" width="9.140625" style="2" customWidth="1"/>
  </cols>
  <sheetData>
    <row r="1" spans="1:8" s="1" customFormat="1">
      <c r="A1" s="7" t="s">
        <v>92</v>
      </c>
      <c r="B1" s="3">
        <v>5</v>
      </c>
      <c r="C1" s="3">
        <v>4</v>
      </c>
      <c r="D1" s="3">
        <v>3</v>
      </c>
      <c r="E1" s="3">
        <v>2</v>
      </c>
      <c r="F1" s="3">
        <v>1</v>
      </c>
      <c r="G1" s="3" t="s">
        <v>83</v>
      </c>
      <c r="H1" s="3" t="s">
        <v>85</v>
      </c>
    </row>
    <row r="2" spans="1:8">
      <c r="A2" s="4" t="s">
        <v>82</v>
      </c>
      <c r="B2" s="5">
        <v>1</v>
      </c>
      <c r="C2" s="5">
        <v>5</v>
      </c>
      <c r="D2" s="5">
        <v>6</v>
      </c>
      <c r="E2" s="5">
        <v>1</v>
      </c>
      <c r="F2" s="5">
        <v>0</v>
      </c>
      <c r="G2" s="5">
        <f>SUM(B2:F2)</f>
        <v>13</v>
      </c>
      <c r="H2" s="5">
        <v>3.4620000000000002</v>
      </c>
    </row>
    <row r="3" spans="1:8">
      <c r="A3" s="4" t="s">
        <v>84</v>
      </c>
      <c r="B3" s="5">
        <v>5</v>
      </c>
      <c r="C3" s="5">
        <v>4</v>
      </c>
      <c r="D3" s="5">
        <v>3</v>
      </c>
      <c r="E3" s="5">
        <v>0</v>
      </c>
      <c r="F3" s="5">
        <v>0</v>
      </c>
      <c r="G3" s="5">
        <f>SUM(B3:F3)</f>
        <v>12</v>
      </c>
      <c r="H3" s="5">
        <v>4.1669999999999998</v>
      </c>
    </row>
    <row r="4" spans="1:8">
      <c r="A4" s="4" t="s">
        <v>89</v>
      </c>
      <c r="B4" s="5">
        <v>0</v>
      </c>
      <c r="C4" s="5">
        <v>0</v>
      </c>
      <c r="D4" s="5">
        <v>2</v>
      </c>
      <c r="E4" s="5">
        <v>0</v>
      </c>
      <c r="F4" s="5">
        <v>0</v>
      </c>
      <c r="G4" s="5">
        <v>2</v>
      </c>
      <c r="H4" s="6">
        <v>3</v>
      </c>
    </row>
    <row r="5" spans="1:8">
      <c r="A5" s="4" t="s">
        <v>87</v>
      </c>
      <c r="B5" s="5">
        <v>3</v>
      </c>
      <c r="C5" s="5">
        <v>7</v>
      </c>
      <c r="D5" s="5">
        <v>7</v>
      </c>
      <c r="E5" s="5">
        <v>2</v>
      </c>
      <c r="F5" s="5">
        <v>1</v>
      </c>
      <c r="G5" s="5">
        <v>20</v>
      </c>
      <c r="H5" s="6">
        <v>3.45</v>
      </c>
    </row>
    <row r="6" spans="1:8">
      <c r="A6" s="4" t="s">
        <v>88</v>
      </c>
      <c r="B6" s="5">
        <v>3</v>
      </c>
      <c r="C6" s="5">
        <v>3</v>
      </c>
      <c r="D6" s="5">
        <v>4</v>
      </c>
      <c r="E6" s="5">
        <v>2</v>
      </c>
      <c r="F6" s="5">
        <v>5</v>
      </c>
      <c r="G6" s="5">
        <v>17</v>
      </c>
      <c r="H6" s="5">
        <v>2.8239999999999998</v>
      </c>
    </row>
    <row r="7" spans="1:8">
      <c r="A7" s="4" t="s">
        <v>86</v>
      </c>
      <c r="B7" s="5">
        <v>0</v>
      </c>
      <c r="C7" s="5">
        <v>1</v>
      </c>
      <c r="D7" s="5">
        <v>1</v>
      </c>
      <c r="E7" s="5">
        <v>0</v>
      </c>
      <c r="F7" s="5">
        <v>0</v>
      </c>
      <c r="G7" s="5">
        <v>2</v>
      </c>
      <c r="H7" s="6">
        <v>3.5</v>
      </c>
    </row>
    <row r="8" spans="1:8">
      <c r="A8" s="4" t="s">
        <v>90</v>
      </c>
      <c r="B8" s="5">
        <v>0</v>
      </c>
      <c r="C8" s="5">
        <v>0</v>
      </c>
      <c r="D8" s="5">
        <v>1</v>
      </c>
      <c r="E8" s="5">
        <v>2</v>
      </c>
      <c r="F8" s="5">
        <v>9</v>
      </c>
      <c r="G8" s="5">
        <v>12</v>
      </c>
      <c r="H8" s="6">
        <v>1.333</v>
      </c>
    </row>
    <row r="9" spans="1:8">
      <c r="A9" s="4" t="s">
        <v>94</v>
      </c>
      <c r="B9" s="5"/>
      <c r="C9" s="5"/>
      <c r="D9" s="5"/>
      <c r="E9" s="5">
        <v>1</v>
      </c>
      <c r="F9" s="5"/>
      <c r="G9" s="5">
        <v>1</v>
      </c>
      <c r="H9" s="9">
        <v>2</v>
      </c>
    </row>
    <row r="10" spans="1:8">
      <c r="A10" s="4" t="s">
        <v>95</v>
      </c>
      <c r="B10" s="5"/>
      <c r="C10" s="5">
        <v>1</v>
      </c>
      <c r="D10" s="5"/>
      <c r="E10" s="5"/>
      <c r="F10" s="5"/>
      <c r="G10" s="5">
        <v>1</v>
      </c>
      <c r="H10" s="9">
        <v>4</v>
      </c>
    </row>
    <row r="11" spans="1:8">
      <c r="A11" s="4" t="s">
        <v>91</v>
      </c>
      <c r="B11" s="5">
        <v>7</v>
      </c>
      <c r="C11" s="5">
        <v>8</v>
      </c>
      <c r="D11" s="5">
        <v>16</v>
      </c>
      <c r="E11" s="5">
        <v>10</v>
      </c>
      <c r="F11" s="5">
        <v>1</v>
      </c>
      <c r="G11" s="5">
        <v>42</v>
      </c>
      <c r="H11" s="6">
        <v>3.238</v>
      </c>
    </row>
    <row r="12" spans="1:8">
      <c r="B12" s="2">
        <f>SUM(B2:B11)</f>
        <v>19</v>
      </c>
      <c r="C12" s="2">
        <f t="shared" ref="C12:D12" si="0">SUM(C2:C11)</f>
        <v>29</v>
      </c>
      <c r="D12" s="2">
        <f t="shared" si="0"/>
        <v>40</v>
      </c>
      <c r="E12" s="2">
        <f>SUM(E2:E11)</f>
        <v>18</v>
      </c>
      <c r="F12" s="2">
        <f>SUM(F2:F11)</f>
        <v>16</v>
      </c>
      <c r="G12" s="2">
        <f>SUM(G2:G11)</f>
        <v>122</v>
      </c>
    </row>
    <row r="13" spans="1:8">
      <c r="B13" s="2"/>
      <c r="C13" s="2"/>
      <c r="D13" s="2"/>
      <c r="E13" s="2"/>
      <c r="F13" s="2"/>
      <c r="H13">
        <f>SUM(B12:D12)</f>
        <v>88</v>
      </c>
    </row>
    <row r="14" spans="1:8">
      <c r="H14">
        <f>H13/122</f>
        <v>0.72131147540983609</v>
      </c>
    </row>
    <row r="15" spans="1:8">
      <c r="A15" t="s">
        <v>93</v>
      </c>
      <c r="B15" s="2"/>
      <c r="C15" s="2"/>
      <c r="D15" s="2"/>
      <c r="E15" s="2"/>
      <c r="F15" s="2"/>
    </row>
    <row r="16" spans="1:8">
      <c r="A16" s="7" t="s">
        <v>92</v>
      </c>
      <c r="B16" s="3">
        <v>5</v>
      </c>
      <c r="C16" s="3">
        <v>4</v>
      </c>
      <c r="D16" s="3">
        <v>3</v>
      </c>
      <c r="E16" s="3">
        <v>2</v>
      </c>
      <c r="F16" s="3">
        <v>1</v>
      </c>
      <c r="G16" s="3" t="s">
        <v>83</v>
      </c>
      <c r="H16" s="3" t="s">
        <v>85</v>
      </c>
    </row>
    <row r="17" spans="1:8">
      <c r="A17" s="4" t="s">
        <v>82</v>
      </c>
      <c r="B17" s="5">
        <v>1</v>
      </c>
      <c r="C17" s="5">
        <v>4</v>
      </c>
      <c r="D17" s="5">
        <v>5</v>
      </c>
      <c r="E17" s="5">
        <v>7</v>
      </c>
      <c r="F17" s="5">
        <v>0</v>
      </c>
      <c r="G17" s="5">
        <v>17</v>
      </c>
      <c r="H17" s="5">
        <v>2.9409999999999998</v>
      </c>
    </row>
    <row r="18" spans="1:8">
      <c r="A18" s="4" t="s">
        <v>84</v>
      </c>
      <c r="B18" s="5">
        <v>0</v>
      </c>
      <c r="C18" s="5">
        <v>1</v>
      </c>
      <c r="D18" s="5">
        <v>2</v>
      </c>
      <c r="E18" s="5">
        <v>0</v>
      </c>
      <c r="F18" s="5">
        <v>0</v>
      </c>
      <c r="G18" s="5">
        <v>3</v>
      </c>
      <c r="H18" s="5">
        <v>3.3330000000000002</v>
      </c>
    </row>
    <row r="19" spans="1:8">
      <c r="A19" s="4" t="s">
        <v>89</v>
      </c>
      <c r="B19" s="5">
        <v>2</v>
      </c>
      <c r="C19" s="5">
        <v>2</v>
      </c>
      <c r="D19" s="5">
        <v>2</v>
      </c>
      <c r="E19" s="5">
        <v>1</v>
      </c>
      <c r="F19" s="5">
        <v>0</v>
      </c>
      <c r="G19" s="5">
        <v>7</v>
      </c>
      <c r="H19" s="5">
        <v>3.714</v>
      </c>
    </row>
    <row r="20" spans="1:8">
      <c r="A20" s="4" t="s">
        <v>87</v>
      </c>
      <c r="B20" s="5">
        <v>1</v>
      </c>
      <c r="C20" s="5">
        <v>2</v>
      </c>
      <c r="D20" s="5">
        <v>6</v>
      </c>
      <c r="E20" s="5">
        <v>1</v>
      </c>
      <c r="F20" s="5">
        <v>0</v>
      </c>
      <c r="G20" s="5">
        <v>10</v>
      </c>
      <c r="H20" s="9">
        <v>3.3</v>
      </c>
    </row>
    <row r="21" spans="1:8">
      <c r="A21" s="4" t="s">
        <v>88</v>
      </c>
      <c r="B21" s="5">
        <v>1</v>
      </c>
      <c r="C21" s="5">
        <v>2</v>
      </c>
      <c r="D21" s="5">
        <v>11</v>
      </c>
      <c r="E21" s="5">
        <v>10</v>
      </c>
      <c r="F21" s="5">
        <v>3</v>
      </c>
      <c r="G21" s="5">
        <v>27</v>
      </c>
      <c r="H21" s="5">
        <v>2.556</v>
      </c>
    </row>
    <row r="22" spans="1:8">
      <c r="A22" s="4" t="s">
        <v>90</v>
      </c>
      <c r="B22" s="5">
        <v>0</v>
      </c>
      <c r="C22" s="5">
        <v>2</v>
      </c>
      <c r="D22" s="5">
        <v>4</v>
      </c>
      <c r="E22" s="5">
        <v>1</v>
      </c>
      <c r="F22" s="5">
        <v>3</v>
      </c>
      <c r="G22" s="5">
        <v>10</v>
      </c>
      <c r="H22" s="9">
        <v>2.5</v>
      </c>
    </row>
    <row r="23" spans="1:8">
      <c r="A23" s="4" t="s">
        <v>91</v>
      </c>
      <c r="B23" s="5">
        <v>1</v>
      </c>
      <c r="C23" s="5">
        <v>10</v>
      </c>
      <c r="D23" s="5">
        <v>26</v>
      </c>
      <c r="E23" s="5">
        <v>5</v>
      </c>
      <c r="F23" s="5">
        <v>0</v>
      </c>
      <c r="G23" s="5">
        <v>42</v>
      </c>
      <c r="H23" s="5">
        <v>3.1669999999999998</v>
      </c>
    </row>
    <row r="24" spans="1:8">
      <c r="B24">
        <f>SUM(B17:B23)</f>
        <v>6</v>
      </c>
      <c r="C24">
        <f t="shared" ref="C24:F24" si="1">SUM(C17:C23)</f>
        <v>23</v>
      </c>
      <c r="D24">
        <f t="shared" si="1"/>
        <v>56</v>
      </c>
      <c r="E24">
        <f t="shared" si="1"/>
        <v>25</v>
      </c>
      <c r="F24">
        <f t="shared" si="1"/>
        <v>6</v>
      </c>
    </row>
    <row r="26" spans="1:8">
      <c r="B26" s="8"/>
      <c r="C26" s="8"/>
      <c r="D26" s="8"/>
      <c r="E26" s="8"/>
      <c r="F26" s="8"/>
    </row>
    <row r="27" spans="1:8">
      <c r="B27" s="8"/>
      <c r="C27" s="8"/>
      <c r="D27" s="8"/>
      <c r="E27" s="8"/>
      <c r="F27" s="8"/>
    </row>
    <row r="28" spans="1:8">
      <c r="A28" s="10"/>
      <c r="B28" s="11">
        <v>5</v>
      </c>
      <c r="C28" s="11">
        <v>4</v>
      </c>
      <c r="D28" s="11">
        <v>3</v>
      </c>
      <c r="E28" s="11">
        <v>2</v>
      </c>
      <c r="F28" s="11">
        <v>1</v>
      </c>
    </row>
    <row r="29" spans="1:8">
      <c r="A29" s="12">
        <v>2009</v>
      </c>
      <c r="B29" s="8">
        <v>19</v>
      </c>
      <c r="C29" s="8">
        <v>28</v>
      </c>
      <c r="D29" s="8">
        <v>40</v>
      </c>
      <c r="E29" s="8">
        <v>17</v>
      </c>
      <c r="F29" s="8">
        <v>16</v>
      </c>
    </row>
    <row r="30" spans="1:8">
      <c r="A30" s="12">
        <v>2008</v>
      </c>
      <c r="B30" s="8">
        <v>6</v>
      </c>
      <c r="C30" s="8">
        <v>23</v>
      </c>
      <c r="D30" s="8">
        <v>56</v>
      </c>
      <c r="E30" s="8">
        <v>25</v>
      </c>
      <c r="F30" s="8">
        <v>6</v>
      </c>
      <c r="H30">
        <f>60/79</f>
        <v>0.759493670886076</v>
      </c>
    </row>
    <row r="31" spans="1:8">
      <c r="A31" s="12">
        <v>2005</v>
      </c>
      <c r="B31" s="8">
        <v>1</v>
      </c>
      <c r="C31" s="8">
        <v>4</v>
      </c>
      <c r="D31" s="8">
        <v>28</v>
      </c>
      <c r="E31" s="8">
        <v>34</v>
      </c>
      <c r="F31" s="8">
        <v>9</v>
      </c>
    </row>
    <row r="32" spans="1:8">
      <c r="B32" s="8"/>
      <c r="C32" s="8"/>
      <c r="D32" s="8"/>
      <c r="E32" s="8"/>
      <c r="F32" s="8"/>
    </row>
    <row r="35" spans="2:5">
      <c r="B35" s="8"/>
      <c r="C35" s="8"/>
      <c r="D35" s="8"/>
      <c r="E35" s="8"/>
    </row>
  </sheetData>
  <phoneticPr fontId="6" type="noConversion"/>
  <pageMargins left="0.75" right="0.75" top="1" bottom="1" header="0.5" footer="0.5"/>
  <pageSetup scale="90" orientation="portrait" horizontalDpi="4294967292" verticalDpi="4294967292"/>
  <headerFooter>
    <oddHeader>&amp;LSpring 2009 AP Test Results_x000D_Hamilton High School</oddHead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81"/>
  <sheetViews>
    <sheetView view="pageLayout" workbookViewId="0">
      <selection activeCell="M64" sqref="M64"/>
    </sheetView>
  </sheetViews>
  <sheetFormatPr baseColWidth="10" defaultRowHeight="13"/>
  <cols>
    <col min="3" max="3" width="9.85546875" style="2" bestFit="1" customWidth="1"/>
    <col min="4" max="4" width="6.85546875" style="2" bestFit="1" customWidth="1"/>
    <col min="5" max="5" width="8.7109375" style="2" bestFit="1" customWidth="1"/>
    <col min="6" max="6" width="7" style="2" bestFit="1" customWidth="1"/>
    <col min="7" max="7" width="9.5703125" style="2" bestFit="1" customWidth="1"/>
    <col min="8" max="8" width="8.42578125" style="2" bestFit="1" customWidth="1"/>
    <col min="9" max="9" width="6.7109375" style="2" customWidth="1"/>
    <col min="10" max="10" width="8" style="2" customWidth="1"/>
    <col min="11" max="11" width="6.28515625" style="2" bestFit="1" customWidth="1"/>
    <col min="12" max="12" width="8.5703125" style="2" bestFit="1" customWidth="1"/>
    <col min="13" max="13" width="10.7109375" style="14"/>
  </cols>
  <sheetData>
    <row r="1" spans="1:13" s="18" customFormat="1" ht="26" customHeight="1">
      <c r="A1" s="15" t="s">
        <v>195</v>
      </c>
      <c r="B1" s="15" t="s">
        <v>196</v>
      </c>
      <c r="C1" s="16" t="s">
        <v>148</v>
      </c>
      <c r="D1" s="16" t="s">
        <v>147</v>
      </c>
      <c r="E1" s="16" t="s">
        <v>27</v>
      </c>
      <c r="F1" s="16" t="s">
        <v>18</v>
      </c>
      <c r="G1" s="16" t="s">
        <v>181</v>
      </c>
      <c r="H1" s="16" t="s">
        <v>160</v>
      </c>
      <c r="I1" s="16" t="s">
        <v>149</v>
      </c>
      <c r="J1" s="16" t="s">
        <v>150</v>
      </c>
      <c r="K1" s="16" t="s">
        <v>122</v>
      </c>
      <c r="L1" s="16" t="s">
        <v>125</v>
      </c>
      <c r="M1" s="17" t="s">
        <v>151</v>
      </c>
    </row>
    <row r="2" spans="1:13">
      <c r="A2" s="4" t="s">
        <v>98</v>
      </c>
      <c r="B2" s="4" t="s">
        <v>17</v>
      </c>
      <c r="C2" s="5"/>
      <c r="D2" s="5"/>
      <c r="E2" s="5"/>
      <c r="F2" s="5"/>
      <c r="G2" s="5"/>
      <c r="H2" s="5"/>
      <c r="I2" s="5"/>
      <c r="J2" s="5">
        <v>3</v>
      </c>
      <c r="K2" s="5"/>
      <c r="L2" s="5"/>
      <c r="M2" s="13">
        <v>1</v>
      </c>
    </row>
    <row r="3" spans="1:13">
      <c r="A3" s="4" t="s">
        <v>126</v>
      </c>
      <c r="B3" s="4" t="s">
        <v>127</v>
      </c>
      <c r="C3" s="5"/>
      <c r="D3" s="5"/>
      <c r="E3" s="5"/>
      <c r="F3" s="5"/>
      <c r="G3" s="5">
        <v>1</v>
      </c>
      <c r="H3" s="5"/>
      <c r="I3" s="5"/>
      <c r="J3" s="5"/>
      <c r="K3" s="5"/>
      <c r="L3" s="5">
        <v>2</v>
      </c>
      <c r="M3" s="13">
        <v>2</v>
      </c>
    </row>
    <row r="4" spans="1:13">
      <c r="A4" s="4" t="s">
        <v>28</v>
      </c>
      <c r="B4" s="4" t="s">
        <v>29</v>
      </c>
      <c r="C4" s="5"/>
      <c r="D4" s="5"/>
      <c r="E4" s="5">
        <v>2</v>
      </c>
      <c r="F4" s="5"/>
      <c r="G4" s="5"/>
      <c r="H4" s="5"/>
      <c r="I4" s="5"/>
      <c r="J4" s="5"/>
      <c r="K4" s="5"/>
      <c r="L4" s="5"/>
      <c r="M4" s="13">
        <v>1</v>
      </c>
    </row>
    <row r="5" spans="1:13">
      <c r="A5" s="4" t="s">
        <v>19</v>
      </c>
      <c r="B5" s="4" t="s">
        <v>20</v>
      </c>
      <c r="C5" s="5"/>
      <c r="D5" s="5"/>
      <c r="E5" s="5"/>
      <c r="F5" s="5">
        <v>3</v>
      </c>
      <c r="G5" s="5"/>
      <c r="H5" s="5"/>
      <c r="I5" s="5"/>
      <c r="J5" s="5"/>
      <c r="K5" s="5"/>
      <c r="L5" s="5"/>
      <c r="M5" s="13">
        <v>1</v>
      </c>
    </row>
    <row r="6" spans="1:13">
      <c r="A6" s="4" t="s">
        <v>128</v>
      </c>
      <c r="B6" s="4" t="s">
        <v>129</v>
      </c>
      <c r="C6" s="5"/>
      <c r="D6" s="5"/>
      <c r="E6" s="5"/>
      <c r="F6" s="5"/>
      <c r="G6" s="5"/>
      <c r="H6" s="5"/>
      <c r="I6" s="5"/>
      <c r="J6" s="5"/>
      <c r="K6" s="5"/>
      <c r="L6" s="5">
        <v>3</v>
      </c>
      <c r="M6" s="13">
        <v>1</v>
      </c>
    </row>
    <row r="7" spans="1:13">
      <c r="A7" s="4" t="s">
        <v>130</v>
      </c>
      <c r="B7" s="4" t="s">
        <v>131</v>
      </c>
      <c r="C7" s="5"/>
      <c r="D7" s="5"/>
      <c r="E7" s="5"/>
      <c r="F7" s="5"/>
      <c r="G7" s="5"/>
      <c r="H7" s="5"/>
      <c r="I7" s="5"/>
      <c r="J7" s="5"/>
      <c r="K7" s="5"/>
      <c r="L7" s="5">
        <v>5</v>
      </c>
      <c r="M7" s="13">
        <v>1</v>
      </c>
    </row>
    <row r="8" spans="1:13">
      <c r="A8" s="4" t="s">
        <v>132</v>
      </c>
      <c r="B8" s="4" t="s">
        <v>133</v>
      </c>
      <c r="C8" s="5"/>
      <c r="D8" s="5"/>
      <c r="E8" s="5">
        <v>3</v>
      </c>
      <c r="F8" s="5">
        <v>4</v>
      </c>
      <c r="G8" s="5"/>
      <c r="H8" s="5"/>
      <c r="I8" s="5"/>
      <c r="J8" s="5"/>
      <c r="K8" s="5"/>
      <c r="L8" s="5">
        <v>3</v>
      </c>
      <c r="M8" s="13">
        <v>3</v>
      </c>
    </row>
    <row r="9" spans="1:13">
      <c r="A9" s="4" t="s">
        <v>134</v>
      </c>
      <c r="B9" s="4" t="s">
        <v>135</v>
      </c>
      <c r="C9" s="5"/>
      <c r="D9" s="5"/>
      <c r="E9" s="5"/>
      <c r="F9" s="5"/>
      <c r="G9" s="5"/>
      <c r="H9" s="5"/>
      <c r="I9" s="5"/>
      <c r="J9" s="5"/>
      <c r="K9" s="5"/>
      <c r="L9" s="5">
        <v>2</v>
      </c>
      <c r="M9" s="13">
        <v>1</v>
      </c>
    </row>
    <row r="10" spans="1:13">
      <c r="A10" s="4" t="s">
        <v>97</v>
      </c>
      <c r="B10" s="4" t="s">
        <v>30</v>
      </c>
      <c r="C10" s="5"/>
      <c r="D10" s="5"/>
      <c r="E10" s="5">
        <v>4</v>
      </c>
      <c r="F10" s="5"/>
      <c r="G10" s="5"/>
      <c r="H10" s="5"/>
      <c r="I10" s="5"/>
      <c r="J10" s="5"/>
      <c r="K10" s="5"/>
      <c r="L10" s="5"/>
      <c r="M10" s="13">
        <v>1</v>
      </c>
    </row>
    <row r="11" spans="1:13">
      <c r="A11" s="4" t="s">
        <v>136</v>
      </c>
      <c r="B11" s="4" t="s">
        <v>32</v>
      </c>
      <c r="C11" s="5"/>
      <c r="D11" s="5"/>
      <c r="E11" s="5"/>
      <c r="F11" s="5"/>
      <c r="G11" s="5"/>
      <c r="H11" s="5"/>
      <c r="I11" s="5"/>
      <c r="J11" s="5"/>
      <c r="K11" s="5"/>
      <c r="L11" s="5">
        <v>1</v>
      </c>
      <c r="M11" s="13">
        <v>1</v>
      </c>
    </row>
    <row r="12" spans="1:13">
      <c r="A12" s="4" t="s">
        <v>182</v>
      </c>
      <c r="B12" s="4" t="s">
        <v>183</v>
      </c>
      <c r="C12" s="5"/>
      <c r="D12" s="5"/>
      <c r="E12" s="5"/>
      <c r="F12" s="5"/>
      <c r="G12" s="5">
        <v>5</v>
      </c>
      <c r="H12" s="5"/>
      <c r="I12" s="5"/>
      <c r="J12" s="5"/>
      <c r="K12" s="5"/>
      <c r="L12" s="5"/>
      <c r="M12" s="13">
        <v>1</v>
      </c>
    </row>
    <row r="13" spans="1:13">
      <c r="A13" s="4" t="s">
        <v>33</v>
      </c>
      <c r="B13" s="4" t="s">
        <v>34</v>
      </c>
      <c r="C13" s="5"/>
      <c r="D13" s="5"/>
      <c r="E13" s="5"/>
      <c r="F13" s="5"/>
      <c r="G13" s="5"/>
      <c r="H13" s="5">
        <v>2</v>
      </c>
      <c r="I13" s="5"/>
      <c r="J13" s="5"/>
      <c r="K13" s="5"/>
      <c r="L13" s="5">
        <v>2</v>
      </c>
      <c r="M13" s="13">
        <v>2</v>
      </c>
    </row>
    <row r="14" spans="1:13">
      <c r="A14" s="4" t="s">
        <v>35</v>
      </c>
      <c r="B14" s="4" t="s">
        <v>104</v>
      </c>
      <c r="C14" s="5"/>
      <c r="D14" s="5"/>
      <c r="E14" s="5"/>
      <c r="F14" s="5">
        <v>3</v>
      </c>
      <c r="G14" s="5">
        <v>1</v>
      </c>
      <c r="H14" s="5"/>
      <c r="I14" s="5"/>
      <c r="J14" s="5"/>
      <c r="K14" s="5"/>
      <c r="L14" s="5">
        <v>2</v>
      </c>
      <c r="M14" s="13">
        <v>3</v>
      </c>
    </row>
    <row r="15" spans="1:13">
      <c r="A15" s="4" t="s">
        <v>161</v>
      </c>
      <c r="B15" s="4" t="s">
        <v>162</v>
      </c>
      <c r="C15" s="5"/>
      <c r="D15" s="5"/>
      <c r="E15" s="5"/>
      <c r="F15" s="5"/>
      <c r="G15" s="5"/>
      <c r="H15" s="5">
        <v>2</v>
      </c>
      <c r="I15" s="5"/>
      <c r="J15" s="5"/>
      <c r="K15" s="5"/>
      <c r="L15" s="5"/>
      <c r="M15" s="13">
        <v>1</v>
      </c>
    </row>
    <row r="16" spans="1:13">
      <c r="A16" s="4" t="s">
        <v>100</v>
      </c>
      <c r="B16" s="4" t="s">
        <v>99</v>
      </c>
      <c r="C16" s="5"/>
      <c r="D16" s="5"/>
      <c r="E16" s="5"/>
      <c r="F16" s="5"/>
      <c r="G16" s="5"/>
      <c r="H16" s="5">
        <v>3</v>
      </c>
      <c r="I16" s="5"/>
      <c r="J16" s="5">
        <v>2</v>
      </c>
      <c r="K16" s="5"/>
      <c r="L16" s="5">
        <v>5</v>
      </c>
      <c r="M16" s="13">
        <v>3</v>
      </c>
    </row>
    <row r="17" spans="1:13">
      <c r="A17" s="4" t="s">
        <v>101</v>
      </c>
      <c r="B17" s="4" t="s">
        <v>102</v>
      </c>
      <c r="C17" s="5"/>
      <c r="D17" s="5"/>
      <c r="E17" s="5">
        <v>5</v>
      </c>
      <c r="F17" s="5"/>
      <c r="G17" s="5"/>
      <c r="H17" s="5"/>
      <c r="I17" s="5"/>
      <c r="J17" s="5">
        <v>1</v>
      </c>
      <c r="K17" s="5">
        <v>3</v>
      </c>
      <c r="L17" s="5">
        <v>5</v>
      </c>
      <c r="M17" s="13">
        <v>4</v>
      </c>
    </row>
    <row r="18" spans="1:13">
      <c r="A18" s="4" t="s">
        <v>103</v>
      </c>
      <c r="B18" s="4" t="s">
        <v>0</v>
      </c>
      <c r="C18" s="5"/>
      <c r="D18" s="5"/>
      <c r="E18" s="5"/>
      <c r="F18" s="5"/>
      <c r="G18" s="5"/>
      <c r="H18" s="5"/>
      <c r="I18" s="5"/>
      <c r="J18" s="5">
        <v>1</v>
      </c>
      <c r="K18" s="5"/>
      <c r="L18" s="5"/>
      <c r="M18" s="13">
        <v>1</v>
      </c>
    </row>
    <row r="19" spans="1:13">
      <c r="A19" s="4" t="s">
        <v>139</v>
      </c>
      <c r="B19" s="4" t="s">
        <v>31</v>
      </c>
      <c r="C19" s="5"/>
      <c r="D19" s="5"/>
      <c r="E19" s="5">
        <v>4</v>
      </c>
      <c r="F19" s="5"/>
      <c r="G19" s="5"/>
      <c r="H19" s="5"/>
      <c r="I19" s="5"/>
      <c r="J19" s="5"/>
      <c r="K19" s="5"/>
      <c r="L19" s="5"/>
      <c r="M19" s="13">
        <v>1</v>
      </c>
    </row>
    <row r="20" spans="1:13">
      <c r="A20" s="4" t="s">
        <v>97</v>
      </c>
      <c r="B20" s="4" t="s">
        <v>96</v>
      </c>
      <c r="C20" s="5"/>
      <c r="D20" s="5"/>
      <c r="E20" s="5"/>
      <c r="F20" s="5"/>
      <c r="G20" s="5"/>
      <c r="H20" s="5">
        <v>4</v>
      </c>
      <c r="I20" s="5">
        <v>4</v>
      </c>
      <c r="J20" s="5"/>
      <c r="K20" s="5"/>
      <c r="L20" s="5"/>
      <c r="M20" s="13">
        <v>2</v>
      </c>
    </row>
    <row r="21" spans="1:13">
      <c r="A21" s="4" t="s">
        <v>1</v>
      </c>
      <c r="B21" s="4" t="s">
        <v>2</v>
      </c>
      <c r="C21" s="5"/>
      <c r="D21" s="5"/>
      <c r="E21" s="5"/>
      <c r="F21" s="5"/>
      <c r="G21" s="5"/>
      <c r="H21" s="5"/>
      <c r="I21" s="5"/>
      <c r="J21" s="5">
        <v>1</v>
      </c>
      <c r="K21" s="5"/>
      <c r="L21" s="5"/>
      <c r="M21" s="13">
        <v>1</v>
      </c>
    </row>
    <row r="22" spans="1:13">
      <c r="A22" s="4" t="s">
        <v>105</v>
      </c>
      <c r="B22" s="4" t="s">
        <v>106</v>
      </c>
      <c r="C22" s="5"/>
      <c r="D22" s="5"/>
      <c r="E22" s="5"/>
      <c r="F22" s="5"/>
      <c r="G22" s="5">
        <v>5</v>
      </c>
      <c r="H22" s="5"/>
      <c r="I22" s="5"/>
      <c r="J22" s="5"/>
      <c r="K22" s="5"/>
      <c r="L22" s="5">
        <v>3</v>
      </c>
      <c r="M22" s="13">
        <v>2</v>
      </c>
    </row>
    <row r="23" spans="1:13">
      <c r="A23" s="4" t="s">
        <v>184</v>
      </c>
      <c r="B23" s="4" t="s">
        <v>185</v>
      </c>
      <c r="C23" s="5"/>
      <c r="D23" s="5"/>
      <c r="E23" s="5"/>
      <c r="F23" s="5"/>
      <c r="G23" s="5">
        <v>2</v>
      </c>
      <c r="H23" s="5"/>
      <c r="I23" s="5"/>
      <c r="J23" s="5"/>
      <c r="K23" s="5"/>
      <c r="L23" s="5"/>
      <c r="M23" s="13">
        <v>1</v>
      </c>
    </row>
    <row r="24" spans="1:13">
      <c r="A24" s="4" t="s">
        <v>163</v>
      </c>
      <c r="B24" s="4" t="s">
        <v>164</v>
      </c>
      <c r="C24" s="5"/>
      <c r="D24" s="5"/>
      <c r="E24" s="5"/>
      <c r="F24" s="5"/>
      <c r="G24" s="5">
        <v>4</v>
      </c>
      <c r="H24" s="5">
        <v>4</v>
      </c>
      <c r="I24" s="5"/>
      <c r="J24" s="5"/>
      <c r="K24" s="5"/>
      <c r="L24" s="5"/>
      <c r="M24" s="13">
        <v>2</v>
      </c>
    </row>
    <row r="25" spans="1:13">
      <c r="A25" s="4" t="s">
        <v>21</v>
      </c>
      <c r="B25" s="4" t="s">
        <v>22</v>
      </c>
      <c r="C25" s="5"/>
      <c r="D25" s="5"/>
      <c r="E25" s="5"/>
      <c r="F25" s="5">
        <v>4</v>
      </c>
      <c r="G25" s="5"/>
      <c r="H25" s="5"/>
      <c r="I25" s="5"/>
      <c r="J25" s="5"/>
      <c r="K25" s="5"/>
      <c r="L25" s="5"/>
      <c r="M25" s="13">
        <v>1</v>
      </c>
    </row>
    <row r="26" spans="1:13">
      <c r="A26" s="4" t="s">
        <v>107</v>
      </c>
      <c r="B26" s="4" t="s">
        <v>108</v>
      </c>
      <c r="C26" s="5"/>
      <c r="D26" s="5"/>
      <c r="E26" s="5"/>
      <c r="F26" s="5"/>
      <c r="G26" s="5"/>
      <c r="H26" s="5"/>
      <c r="I26" s="5"/>
      <c r="J26" s="5"/>
      <c r="K26" s="5"/>
      <c r="L26" s="5">
        <v>3</v>
      </c>
      <c r="M26" s="13">
        <v>1</v>
      </c>
    </row>
    <row r="27" spans="1:13">
      <c r="A27" s="4" t="s">
        <v>23</v>
      </c>
      <c r="B27" s="4" t="s">
        <v>24</v>
      </c>
      <c r="C27" s="5"/>
      <c r="D27" s="5"/>
      <c r="E27" s="5"/>
      <c r="F27" s="5">
        <v>4</v>
      </c>
      <c r="G27" s="5"/>
      <c r="H27" s="5"/>
      <c r="I27" s="5"/>
      <c r="J27" s="5"/>
      <c r="K27" s="5"/>
      <c r="L27" s="5"/>
      <c r="M27" s="13">
        <v>1</v>
      </c>
    </row>
    <row r="28" spans="1:13">
      <c r="A28" s="4" t="s">
        <v>109</v>
      </c>
      <c r="B28" s="4" t="s">
        <v>110</v>
      </c>
      <c r="C28" s="5"/>
      <c r="D28" s="5"/>
      <c r="E28" s="5"/>
      <c r="F28" s="5"/>
      <c r="G28" s="5"/>
      <c r="H28" s="5"/>
      <c r="I28" s="5"/>
      <c r="J28" s="5"/>
      <c r="K28" s="5"/>
      <c r="L28" s="5">
        <v>5</v>
      </c>
      <c r="M28" s="13">
        <v>1</v>
      </c>
    </row>
    <row r="29" spans="1:13">
      <c r="A29" s="4" t="s">
        <v>3</v>
      </c>
      <c r="B29" s="4" t="s">
        <v>4</v>
      </c>
      <c r="C29" s="5"/>
      <c r="D29" s="5"/>
      <c r="E29" s="5"/>
      <c r="F29" s="5"/>
      <c r="G29" s="5"/>
      <c r="H29" s="5">
        <v>3</v>
      </c>
      <c r="I29" s="5"/>
      <c r="J29" s="5">
        <v>1</v>
      </c>
      <c r="K29" s="5"/>
      <c r="L29" s="5"/>
      <c r="M29" s="13">
        <v>2</v>
      </c>
    </row>
    <row r="30" spans="1:13">
      <c r="A30" s="4" t="s">
        <v>25</v>
      </c>
      <c r="B30" s="4" t="s">
        <v>26</v>
      </c>
      <c r="C30" s="5"/>
      <c r="D30" s="5"/>
      <c r="E30" s="5"/>
      <c r="F30" s="5">
        <v>3</v>
      </c>
      <c r="G30" s="5"/>
      <c r="H30" s="5"/>
      <c r="I30" s="5"/>
      <c r="J30" s="5"/>
      <c r="K30" s="5"/>
      <c r="L30" s="5"/>
      <c r="M30" s="13">
        <v>1</v>
      </c>
    </row>
    <row r="31" spans="1:13">
      <c r="A31" s="4" t="s">
        <v>186</v>
      </c>
      <c r="B31" s="4" t="s">
        <v>187</v>
      </c>
      <c r="C31" s="5"/>
      <c r="D31" s="5"/>
      <c r="E31" s="5">
        <v>4</v>
      </c>
      <c r="F31" s="5">
        <v>5</v>
      </c>
      <c r="G31" s="5">
        <v>3</v>
      </c>
      <c r="H31" s="5"/>
      <c r="I31" s="5"/>
      <c r="J31" s="5"/>
      <c r="K31" s="5"/>
      <c r="L31" s="5"/>
      <c r="M31" s="13">
        <v>3</v>
      </c>
    </row>
    <row r="32" spans="1:13">
      <c r="A32" s="4" t="s">
        <v>111</v>
      </c>
      <c r="B32" s="4" t="s">
        <v>112</v>
      </c>
      <c r="C32" s="5"/>
      <c r="D32" s="5"/>
      <c r="E32" s="5"/>
      <c r="F32" s="5"/>
      <c r="G32" s="5"/>
      <c r="H32" s="5"/>
      <c r="I32" s="5"/>
      <c r="J32" s="5"/>
      <c r="K32" s="5"/>
      <c r="L32" s="5">
        <v>4</v>
      </c>
      <c r="M32" s="13">
        <v>1</v>
      </c>
    </row>
    <row r="33" spans="1:13">
      <c r="A33" s="4" t="s">
        <v>165</v>
      </c>
      <c r="B33" s="4" t="s">
        <v>166</v>
      </c>
      <c r="C33" s="5"/>
      <c r="D33" s="5"/>
      <c r="E33" s="5"/>
      <c r="F33" s="5"/>
      <c r="G33" s="5"/>
      <c r="H33" s="5">
        <v>3</v>
      </c>
      <c r="I33" s="5"/>
      <c r="J33" s="5"/>
      <c r="K33" s="5"/>
      <c r="L33" s="5"/>
      <c r="M33" s="13">
        <v>1</v>
      </c>
    </row>
    <row r="34" spans="1:13">
      <c r="A34" s="4" t="s">
        <v>113</v>
      </c>
      <c r="B34" s="4" t="s">
        <v>114</v>
      </c>
      <c r="C34" s="5"/>
      <c r="D34" s="5"/>
      <c r="E34" s="5"/>
      <c r="F34" s="5"/>
      <c r="G34" s="5"/>
      <c r="H34" s="5"/>
      <c r="I34" s="5"/>
      <c r="J34" s="5"/>
      <c r="K34" s="5"/>
      <c r="L34" s="5">
        <v>3</v>
      </c>
      <c r="M34" s="13">
        <v>1</v>
      </c>
    </row>
    <row r="35" spans="1:13">
      <c r="A35" s="4" t="s">
        <v>5</v>
      </c>
      <c r="B35" s="4" t="s">
        <v>6</v>
      </c>
      <c r="C35" s="5"/>
      <c r="D35" s="5"/>
      <c r="E35" s="5"/>
      <c r="F35" s="5"/>
      <c r="G35" s="5"/>
      <c r="H35" s="5"/>
      <c r="I35" s="5"/>
      <c r="J35" s="5">
        <v>1</v>
      </c>
      <c r="K35" s="5"/>
      <c r="L35" s="5"/>
      <c r="M35" s="13">
        <v>1</v>
      </c>
    </row>
    <row r="36" spans="1:13">
      <c r="A36" s="4" t="s">
        <v>167</v>
      </c>
      <c r="B36" s="4" t="s">
        <v>168</v>
      </c>
      <c r="C36" s="5"/>
      <c r="D36" s="5"/>
      <c r="E36" s="5"/>
      <c r="F36" s="5"/>
      <c r="G36" s="5"/>
      <c r="H36" s="5">
        <v>4</v>
      </c>
      <c r="I36" s="5"/>
      <c r="J36" s="5"/>
      <c r="K36" s="5"/>
      <c r="L36" s="5"/>
      <c r="M36" s="13">
        <v>1</v>
      </c>
    </row>
    <row r="37" spans="1:13">
      <c r="A37" s="4" t="s">
        <v>116</v>
      </c>
      <c r="B37" s="4" t="s">
        <v>115</v>
      </c>
      <c r="C37" s="5"/>
      <c r="D37" s="5"/>
      <c r="E37" s="5"/>
      <c r="F37" s="5"/>
      <c r="G37" s="5"/>
      <c r="H37" s="5">
        <v>1</v>
      </c>
      <c r="I37" s="5"/>
      <c r="J37" s="5"/>
      <c r="K37" s="5"/>
      <c r="L37" s="5">
        <v>2</v>
      </c>
      <c r="M37" s="13">
        <v>2</v>
      </c>
    </row>
    <row r="38" spans="1:13">
      <c r="A38" s="4" t="s">
        <v>117</v>
      </c>
      <c r="B38" s="4" t="s">
        <v>118</v>
      </c>
      <c r="C38" s="5"/>
      <c r="D38" s="5"/>
      <c r="E38" s="5"/>
      <c r="F38" s="5"/>
      <c r="G38" s="5"/>
      <c r="H38" s="5"/>
      <c r="I38" s="5"/>
      <c r="J38" s="5"/>
      <c r="K38" s="5"/>
      <c r="L38" s="5">
        <v>3</v>
      </c>
      <c r="M38" s="13">
        <v>1</v>
      </c>
    </row>
    <row r="39" spans="1:13">
      <c r="A39" s="4" t="s">
        <v>119</v>
      </c>
      <c r="B39" s="4" t="s">
        <v>120</v>
      </c>
      <c r="C39" s="5"/>
      <c r="D39" s="5"/>
      <c r="E39" s="5"/>
      <c r="F39" s="5">
        <v>5</v>
      </c>
      <c r="G39" s="5"/>
      <c r="H39" s="5"/>
      <c r="I39" s="5"/>
      <c r="J39" s="5"/>
      <c r="K39" s="5"/>
      <c r="L39" s="5">
        <v>4</v>
      </c>
      <c r="M39" s="13">
        <v>2</v>
      </c>
    </row>
    <row r="40" spans="1:13">
      <c r="A40" s="4" t="s">
        <v>121</v>
      </c>
      <c r="B40" s="4" t="s">
        <v>51</v>
      </c>
      <c r="C40" s="5"/>
      <c r="D40" s="5">
        <v>3</v>
      </c>
      <c r="E40" s="5"/>
      <c r="F40" s="5"/>
      <c r="G40" s="5"/>
      <c r="H40" s="5">
        <v>5</v>
      </c>
      <c r="I40" s="5"/>
      <c r="J40" s="5"/>
      <c r="K40" s="5"/>
      <c r="L40" s="5">
        <v>5</v>
      </c>
      <c r="M40" s="13">
        <v>3</v>
      </c>
    </row>
    <row r="41" spans="1:13">
      <c r="A41" s="4" t="s">
        <v>52</v>
      </c>
      <c r="B41" s="4" t="s">
        <v>53</v>
      </c>
      <c r="C41" s="5"/>
      <c r="D41" s="5"/>
      <c r="E41" s="5"/>
      <c r="F41" s="5"/>
      <c r="G41" s="5">
        <v>5</v>
      </c>
      <c r="H41" s="5">
        <v>4</v>
      </c>
      <c r="I41" s="5"/>
      <c r="J41" s="5"/>
      <c r="K41" s="5"/>
      <c r="L41" s="5">
        <v>4</v>
      </c>
      <c r="M41" s="13">
        <v>3</v>
      </c>
    </row>
    <row r="42" spans="1:13">
      <c r="A42" s="4" t="s">
        <v>7</v>
      </c>
      <c r="B42" s="4" t="s">
        <v>8</v>
      </c>
      <c r="C42" s="5"/>
      <c r="D42" s="5"/>
      <c r="E42" s="5"/>
      <c r="F42" s="5"/>
      <c r="G42" s="5">
        <v>3</v>
      </c>
      <c r="H42" s="5"/>
      <c r="I42" s="5"/>
      <c r="J42" s="5">
        <v>2</v>
      </c>
      <c r="K42" s="5"/>
      <c r="L42" s="5">
        <v>3</v>
      </c>
      <c r="M42" s="13">
        <v>3</v>
      </c>
    </row>
    <row r="43" spans="1:13">
      <c r="A43" s="4" t="s">
        <v>140</v>
      </c>
      <c r="B43" s="4" t="s">
        <v>141</v>
      </c>
      <c r="C43" s="5">
        <v>2</v>
      </c>
      <c r="D43" s="5">
        <v>4</v>
      </c>
      <c r="E43" s="5">
        <v>3</v>
      </c>
      <c r="F43" s="5"/>
      <c r="G43" s="5"/>
      <c r="H43" s="5"/>
      <c r="I43" s="5"/>
      <c r="J43" s="5"/>
      <c r="K43" s="5"/>
      <c r="L43" s="5"/>
      <c r="M43" s="13">
        <v>3</v>
      </c>
    </row>
    <row r="44" spans="1:13">
      <c r="A44" s="4" t="s">
        <v>54</v>
      </c>
      <c r="B44" s="4" t="s">
        <v>55</v>
      </c>
      <c r="C44" s="5"/>
      <c r="D44" s="5"/>
      <c r="E44" s="5"/>
      <c r="F44" s="5">
        <v>4</v>
      </c>
      <c r="G44" s="5"/>
      <c r="H44" s="5"/>
      <c r="I44" s="5"/>
      <c r="J44" s="5"/>
      <c r="K44" s="5"/>
      <c r="L44" s="5">
        <v>4</v>
      </c>
      <c r="M44" s="13">
        <v>2</v>
      </c>
    </row>
    <row r="45" spans="1:13">
      <c r="A45" s="4" t="s">
        <v>169</v>
      </c>
      <c r="B45" s="4" t="s">
        <v>170</v>
      </c>
      <c r="C45" s="5"/>
      <c r="D45" s="5"/>
      <c r="E45" s="5"/>
      <c r="F45" s="5"/>
      <c r="G45" s="5"/>
      <c r="H45" s="5">
        <v>3</v>
      </c>
      <c r="I45" s="5"/>
      <c r="J45" s="5"/>
      <c r="K45" s="5"/>
      <c r="L45" s="5"/>
      <c r="M45" s="13">
        <v>1</v>
      </c>
    </row>
    <row r="46" spans="1:13">
      <c r="A46" s="4" t="s">
        <v>171</v>
      </c>
      <c r="B46" s="4" t="s">
        <v>172</v>
      </c>
      <c r="C46" s="5"/>
      <c r="D46" s="5"/>
      <c r="E46" s="5"/>
      <c r="F46" s="5"/>
      <c r="G46" s="5"/>
      <c r="H46" s="5">
        <v>4</v>
      </c>
      <c r="I46" s="5"/>
      <c r="J46" s="5"/>
      <c r="K46" s="5"/>
      <c r="L46" s="5"/>
      <c r="M46" s="13">
        <v>1</v>
      </c>
    </row>
    <row r="47" spans="1:13">
      <c r="A47" s="4" t="s">
        <v>56</v>
      </c>
      <c r="B47" s="4" t="s">
        <v>57</v>
      </c>
      <c r="C47" s="5"/>
      <c r="D47" s="5"/>
      <c r="E47" s="5"/>
      <c r="F47" s="5"/>
      <c r="G47" s="5"/>
      <c r="H47" s="5"/>
      <c r="I47" s="5"/>
      <c r="J47" s="5"/>
      <c r="K47" s="5"/>
      <c r="L47" s="5">
        <v>2</v>
      </c>
      <c r="M47" s="13">
        <v>1</v>
      </c>
    </row>
    <row r="48" spans="1:13">
      <c r="A48" s="4" t="s">
        <v>58</v>
      </c>
      <c r="B48" s="4" t="s">
        <v>59</v>
      </c>
      <c r="C48" s="5"/>
      <c r="D48" s="5"/>
      <c r="E48" s="5"/>
      <c r="F48" s="5"/>
      <c r="G48" s="5"/>
      <c r="H48" s="5">
        <v>5</v>
      </c>
      <c r="I48" s="5"/>
      <c r="J48" s="5"/>
      <c r="K48" s="5"/>
      <c r="L48" s="5">
        <v>4</v>
      </c>
      <c r="M48" s="13">
        <v>2</v>
      </c>
    </row>
    <row r="49" spans="1:13">
      <c r="A49" s="4" t="s">
        <v>155</v>
      </c>
      <c r="B49" s="4" t="s">
        <v>142</v>
      </c>
      <c r="C49" s="5"/>
      <c r="D49" s="5"/>
      <c r="E49" s="5">
        <v>3</v>
      </c>
      <c r="F49" s="5"/>
      <c r="G49" s="5"/>
      <c r="H49" s="5"/>
      <c r="I49" s="5"/>
      <c r="J49" s="5"/>
      <c r="K49" s="5"/>
      <c r="L49" s="5"/>
      <c r="M49" s="13">
        <v>1</v>
      </c>
    </row>
    <row r="50" spans="1:13">
      <c r="A50" s="4" t="s">
        <v>60</v>
      </c>
      <c r="B50" s="4" t="s">
        <v>61</v>
      </c>
      <c r="C50" s="5"/>
      <c r="D50" s="5"/>
      <c r="E50" s="5"/>
      <c r="F50" s="5"/>
      <c r="G50" s="5"/>
      <c r="H50" s="5"/>
      <c r="I50" s="5"/>
      <c r="J50" s="5"/>
      <c r="K50" s="5"/>
      <c r="L50" s="5">
        <v>3</v>
      </c>
      <c r="M50" s="13">
        <v>1</v>
      </c>
    </row>
    <row r="51" spans="1:13">
      <c r="A51" s="4" t="s">
        <v>62</v>
      </c>
      <c r="B51" s="4" t="s">
        <v>63</v>
      </c>
      <c r="C51" s="5"/>
      <c r="D51" s="5"/>
      <c r="E51" s="5"/>
      <c r="F51" s="5">
        <v>5</v>
      </c>
      <c r="G51" s="5"/>
      <c r="H51" s="5">
        <v>5</v>
      </c>
      <c r="I51" s="5"/>
      <c r="J51" s="5"/>
      <c r="K51" s="5"/>
      <c r="L51" s="5">
        <v>3</v>
      </c>
      <c r="M51" s="13">
        <v>3</v>
      </c>
    </row>
    <row r="52" spans="1:13">
      <c r="A52" s="4" t="s">
        <v>64</v>
      </c>
      <c r="B52" s="4" t="s">
        <v>65</v>
      </c>
      <c r="C52" s="5"/>
      <c r="D52" s="5"/>
      <c r="E52" s="5">
        <v>4</v>
      </c>
      <c r="F52" s="5"/>
      <c r="G52" s="5">
        <v>1</v>
      </c>
      <c r="H52" s="5"/>
      <c r="I52" s="5"/>
      <c r="J52" s="5"/>
      <c r="K52" s="5"/>
      <c r="L52" s="5">
        <v>4</v>
      </c>
      <c r="M52" s="13">
        <v>3</v>
      </c>
    </row>
    <row r="53" spans="1:13">
      <c r="A53" s="4" t="s">
        <v>173</v>
      </c>
      <c r="B53" s="4" t="s">
        <v>174</v>
      </c>
      <c r="C53" s="5"/>
      <c r="D53" s="5"/>
      <c r="E53" s="5"/>
      <c r="F53" s="5"/>
      <c r="G53" s="5"/>
      <c r="H53" s="5">
        <v>3</v>
      </c>
      <c r="I53" s="5"/>
      <c r="J53" s="5"/>
      <c r="K53" s="5"/>
      <c r="L53" s="5"/>
      <c r="M53" s="13">
        <v>1</v>
      </c>
    </row>
    <row r="54" spans="1:13">
      <c r="A54" s="4" t="s">
        <v>9</v>
      </c>
      <c r="B54" s="4" t="s">
        <v>10</v>
      </c>
      <c r="C54" s="5"/>
      <c r="D54" s="5"/>
      <c r="E54" s="5"/>
      <c r="F54" s="5"/>
      <c r="G54" s="5"/>
      <c r="H54" s="5"/>
      <c r="I54" s="5"/>
      <c r="J54" s="5">
        <v>1</v>
      </c>
      <c r="K54" s="5"/>
      <c r="L54" s="5"/>
      <c r="M54" s="13">
        <v>1</v>
      </c>
    </row>
    <row r="55" spans="1:13">
      <c r="A55" s="4" t="s">
        <v>66</v>
      </c>
      <c r="B55" s="4" t="s">
        <v>67</v>
      </c>
      <c r="C55" s="5"/>
      <c r="D55" s="5"/>
      <c r="E55" s="5">
        <v>4</v>
      </c>
      <c r="F55" s="5"/>
      <c r="G55" s="5"/>
      <c r="H55" s="5"/>
      <c r="I55" s="5"/>
      <c r="J55" s="5"/>
      <c r="K55" s="5"/>
      <c r="L55" s="5">
        <v>5</v>
      </c>
      <c r="M55" s="13">
        <v>2</v>
      </c>
    </row>
    <row r="56" spans="1:13">
      <c r="A56" s="4" t="s">
        <v>175</v>
      </c>
      <c r="B56" s="4" t="s">
        <v>176</v>
      </c>
      <c r="C56" s="5"/>
      <c r="D56" s="5"/>
      <c r="E56" s="5"/>
      <c r="F56" s="5"/>
      <c r="G56" s="5">
        <v>4</v>
      </c>
      <c r="H56" s="5">
        <v>4</v>
      </c>
      <c r="I56" s="5"/>
      <c r="J56" s="5"/>
      <c r="K56" s="5"/>
      <c r="L56" s="5"/>
      <c r="M56" s="13">
        <v>2</v>
      </c>
    </row>
    <row r="57" spans="1:13">
      <c r="A57" s="4" t="s">
        <v>68</v>
      </c>
      <c r="B57" s="4" t="s">
        <v>69</v>
      </c>
      <c r="C57" s="5"/>
      <c r="D57" s="5"/>
      <c r="E57" s="5">
        <v>3</v>
      </c>
      <c r="F57" s="5"/>
      <c r="G57" s="5"/>
      <c r="H57" s="5"/>
      <c r="I57" s="5"/>
      <c r="J57" s="5"/>
      <c r="K57" s="5"/>
      <c r="L57" s="5">
        <v>2</v>
      </c>
      <c r="M57" s="13">
        <v>2</v>
      </c>
    </row>
    <row r="58" spans="1:13">
      <c r="A58" s="4" t="s">
        <v>11</v>
      </c>
      <c r="B58" s="4" t="s">
        <v>12</v>
      </c>
      <c r="C58" s="5"/>
      <c r="D58" s="5"/>
      <c r="E58" s="5"/>
      <c r="F58" s="5"/>
      <c r="G58" s="5">
        <v>1</v>
      </c>
      <c r="H58" s="5"/>
      <c r="I58" s="5"/>
      <c r="J58" s="5">
        <v>1</v>
      </c>
      <c r="K58" s="5"/>
      <c r="L58" s="5">
        <v>2</v>
      </c>
      <c r="M58" s="13">
        <v>3</v>
      </c>
    </row>
    <row r="59" spans="1:13">
      <c r="A59" s="4" t="s">
        <v>188</v>
      </c>
      <c r="B59" s="4" t="s">
        <v>189</v>
      </c>
      <c r="C59" s="5"/>
      <c r="D59" s="5"/>
      <c r="E59" s="5"/>
      <c r="F59" s="5"/>
      <c r="G59" s="5">
        <v>1</v>
      </c>
      <c r="H59" s="5"/>
      <c r="I59" s="5"/>
      <c r="J59" s="5"/>
      <c r="K59" s="5"/>
      <c r="L59" s="5"/>
      <c r="M59" s="13">
        <v>1</v>
      </c>
    </row>
    <row r="60" spans="1:13">
      <c r="A60" s="4" t="s">
        <v>13</v>
      </c>
      <c r="B60" s="4" t="s">
        <v>14</v>
      </c>
      <c r="C60" s="5"/>
      <c r="D60" s="5"/>
      <c r="E60" s="5"/>
      <c r="F60" s="5"/>
      <c r="G60" s="5"/>
      <c r="H60" s="5"/>
      <c r="I60" s="5"/>
      <c r="J60" s="5">
        <v>1</v>
      </c>
      <c r="K60" s="5"/>
      <c r="L60" s="5"/>
      <c r="M60" s="13">
        <v>1</v>
      </c>
    </row>
    <row r="61" spans="1:13">
      <c r="A61" s="4" t="s">
        <v>70</v>
      </c>
      <c r="B61" s="4" t="s">
        <v>71</v>
      </c>
      <c r="C61" s="5"/>
      <c r="D61" s="5"/>
      <c r="E61" s="5"/>
      <c r="F61" s="5"/>
      <c r="G61" s="5"/>
      <c r="H61" s="5"/>
      <c r="I61" s="5"/>
      <c r="J61" s="5"/>
      <c r="K61" s="5"/>
      <c r="L61" s="5">
        <v>5</v>
      </c>
      <c r="M61" s="13">
        <v>1</v>
      </c>
    </row>
    <row r="62" spans="1:13">
      <c r="A62" s="4" t="s">
        <v>72</v>
      </c>
      <c r="B62" s="4" t="s">
        <v>73</v>
      </c>
      <c r="C62" s="5"/>
      <c r="D62" s="5"/>
      <c r="E62" s="5"/>
      <c r="F62" s="5">
        <v>5</v>
      </c>
      <c r="G62" s="5"/>
      <c r="H62" s="5"/>
      <c r="I62" s="5"/>
      <c r="J62" s="5"/>
      <c r="K62" s="5"/>
      <c r="L62" s="5">
        <v>3</v>
      </c>
      <c r="M62" s="13">
        <v>2</v>
      </c>
    </row>
    <row r="63" spans="1:13">
      <c r="A63" s="4" t="s">
        <v>190</v>
      </c>
      <c r="B63" s="4" t="s">
        <v>73</v>
      </c>
      <c r="C63" s="5"/>
      <c r="D63" s="5"/>
      <c r="E63" s="5"/>
      <c r="F63" s="5">
        <v>5</v>
      </c>
      <c r="G63" s="5">
        <v>3</v>
      </c>
      <c r="H63" s="5"/>
      <c r="I63" s="5"/>
      <c r="J63" s="5"/>
      <c r="K63" s="5"/>
      <c r="L63" s="5"/>
      <c r="M63" s="13">
        <v>2</v>
      </c>
    </row>
    <row r="64" spans="1:13">
      <c r="A64" s="4" t="s">
        <v>191</v>
      </c>
      <c r="B64" s="4" t="s">
        <v>192</v>
      </c>
      <c r="C64" s="5"/>
      <c r="D64" s="5"/>
      <c r="E64" s="5"/>
      <c r="F64" s="5"/>
      <c r="G64" s="5">
        <v>2</v>
      </c>
      <c r="H64" s="5"/>
      <c r="I64" s="5"/>
      <c r="J64" s="5"/>
      <c r="K64" s="5"/>
      <c r="L64" s="5"/>
      <c r="M64" s="13">
        <v>1</v>
      </c>
    </row>
    <row r="65" spans="1:13">
      <c r="A65" s="4" t="s">
        <v>35</v>
      </c>
      <c r="B65" s="4" t="s">
        <v>74</v>
      </c>
      <c r="C65" s="5"/>
      <c r="D65" s="5"/>
      <c r="E65" s="5"/>
      <c r="F65" s="5"/>
      <c r="G65" s="5"/>
      <c r="H65" s="5"/>
      <c r="I65" s="5"/>
      <c r="J65" s="5"/>
      <c r="K65" s="5"/>
      <c r="L65" s="5">
        <v>3</v>
      </c>
      <c r="M65" s="13">
        <v>1</v>
      </c>
    </row>
    <row r="66" spans="1:13">
      <c r="A66" s="4" t="s">
        <v>75</v>
      </c>
      <c r="B66" s="4" t="s">
        <v>76</v>
      </c>
      <c r="C66" s="5"/>
      <c r="D66" s="5"/>
      <c r="E66" s="5"/>
      <c r="F66" s="5"/>
      <c r="G66" s="5"/>
      <c r="H66" s="5"/>
      <c r="I66" s="5"/>
      <c r="J66" s="5"/>
      <c r="K66" s="5"/>
      <c r="L66" s="5">
        <v>3</v>
      </c>
      <c r="M66" s="13">
        <v>1</v>
      </c>
    </row>
    <row r="67" spans="1:13">
      <c r="A67" s="4" t="s">
        <v>177</v>
      </c>
      <c r="B67" s="4" t="s">
        <v>178</v>
      </c>
      <c r="C67" s="5"/>
      <c r="D67" s="5"/>
      <c r="E67" s="5"/>
      <c r="F67" s="5"/>
      <c r="G67" s="5"/>
      <c r="H67" s="5">
        <v>4</v>
      </c>
      <c r="I67" s="5"/>
      <c r="J67" s="5"/>
      <c r="K67" s="5"/>
      <c r="L67" s="5"/>
      <c r="M67" s="13">
        <v>1</v>
      </c>
    </row>
    <row r="68" spans="1:13">
      <c r="A68" s="4" t="s">
        <v>77</v>
      </c>
      <c r="B68" s="4" t="s">
        <v>78</v>
      </c>
      <c r="C68" s="5"/>
      <c r="D68" s="5"/>
      <c r="E68" s="5"/>
      <c r="F68" s="5"/>
      <c r="G68" s="5"/>
      <c r="H68" s="5">
        <v>3</v>
      </c>
      <c r="I68" s="5"/>
      <c r="J68" s="5"/>
      <c r="K68" s="5"/>
      <c r="L68" s="5">
        <v>3</v>
      </c>
      <c r="M68" s="13">
        <v>2</v>
      </c>
    </row>
    <row r="69" spans="1:13">
      <c r="A69" s="4" t="s">
        <v>143</v>
      </c>
      <c r="B69" s="4" t="s">
        <v>144</v>
      </c>
      <c r="C69" s="5"/>
      <c r="D69" s="5"/>
      <c r="E69" s="5">
        <v>3</v>
      </c>
      <c r="F69" s="5"/>
      <c r="G69" s="5"/>
      <c r="H69" s="5"/>
      <c r="I69" s="5"/>
      <c r="J69" s="5"/>
      <c r="K69" s="5"/>
      <c r="L69" s="5"/>
      <c r="M69" s="13">
        <v>1</v>
      </c>
    </row>
    <row r="70" spans="1:13">
      <c r="A70" s="4" t="s">
        <v>145</v>
      </c>
      <c r="B70" s="4" t="s">
        <v>146</v>
      </c>
      <c r="C70" s="5"/>
      <c r="D70" s="5"/>
      <c r="E70" s="5">
        <v>3</v>
      </c>
      <c r="F70" s="5"/>
      <c r="G70" s="5"/>
      <c r="H70" s="5"/>
      <c r="I70" s="5"/>
      <c r="J70" s="5"/>
      <c r="K70" s="5"/>
      <c r="L70" s="5"/>
      <c r="M70" s="13">
        <v>1</v>
      </c>
    </row>
    <row r="71" spans="1:13">
      <c r="A71" s="4" t="s">
        <v>79</v>
      </c>
      <c r="B71" s="4" t="s">
        <v>80</v>
      </c>
      <c r="C71" s="5"/>
      <c r="D71" s="5"/>
      <c r="E71" s="5"/>
      <c r="F71" s="5"/>
      <c r="G71" s="5"/>
      <c r="H71" s="5"/>
      <c r="I71" s="5"/>
      <c r="J71" s="5"/>
      <c r="K71" s="5"/>
      <c r="L71" s="5">
        <v>4</v>
      </c>
      <c r="M71" s="13">
        <v>1</v>
      </c>
    </row>
    <row r="72" spans="1:13">
      <c r="A72" s="4" t="s">
        <v>193</v>
      </c>
      <c r="B72" s="4" t="s">
        <v>194</v>
      </c>
      <c r="C72" s="5"/>
      <c r="D72" s="5"/>
      <c r="E72" s="5"/>
      <c r="F72" s="5"/>
      <c r="G72" s="5">
        <v>3</v>
      </c>
      <c r="H72" s="5"/>
      <c r="I72" s="5"/>
      <c r="J72" s="5"/>
      <c r="K72" s="5"/>
      <c r="L72" s="5"/>
      <c r="M72" s="13">
        <v>1</v>
      </c>
    </row>
    <row r="73" spans="1:13">
      <c r="A73" s="4" t="s">
        <v>179</v>
      </c>
      <c r="B73" s="4" t="s">
        <v>180</v>
      </c>
      <c r="C73" s="5"/>
      <c r="D73" s="5"/>
      <c r="E73" s="5"/>
      <c r="F73" s="5"/>
      <c r="G73" s="5">
        <v>4</v>
      </c>
      <c r="H73" s="5">
        <v>3</v>
      </c>
      <c r="I73" s="5"/>
      <c r="J73" s="5"/>
      <c r="K73" s="5"/>
      <c r="L73" s="5"/>
      <c r="M73" s="13">
        <v>2</v>
      </c>
    </row>
    <row r="74" spans="1:13">
      <c r="A74" s="4" t="s">
        <v>81</v>
      </c>
      <c r="B74" s="4" t="s">
        <v>152</v>
      </c>
      <c r="C74" s="5"/>
      <c r="D74" s="5"/>
      <c r="E74" s="5"/>
      <c r="F74" s="5"/>
      <c r="G74" s="5"/>
      <c r="H74" s="5"/>
      <c r="I74" s="5"/>
      <c r="J74" s="5"/>
      <c r="K74" s="5"/>
      <c r="L74" s="5">
        <v>3</v>
      </c>
      <c r="M74" s="13">
        <v>1</v>
      </c>
    </row>
    <row r="75" spans="1:13">
      <c r="A75" s="4" t="s">
        <v>153</v>
      </c>
      <c r="B75" s="4" t="s">
        <v>154</v>
      </c>
      <c r="C75" s="5"/>
      <c r="D75" s="5"/>
      <c r="E75" s="5"/>
      <c r="F75" s="5"/>
      <c r="G75" s="5"/>
      <c r="H75" s="5"/>
      <c r="I75" s="5"/>
      <c r="J75" s="5"/>
      <c r="K75" s="5"/>
      <c r="L75" s="5">
        <v>3</v>
      </c>
      <c r="M75" s="13">
        <v>1</v>
      </c>
    </row>
    <row r="76" spans="1:13">
      <c r="A76" s="4" t="s">
        <v>155</v>
      </c>
      <c r="B76" s="4" t="s">
        <v>156</v>
      </c>
      <c r="C76" s="5"/>
      <c r="D76" s="5"/>
      <c r="E76" s="5"/>
      <c r="F76" s="5"/>
      <c r="G76" s="5"/>
      <c r="H76" s="5"/>
      <c r="I76" s="5"/>
      <c r="J76" s="5"/>
      <c r="K76" s="5"/>
      <c r="L76" s="5">
        <v>2</v>
      </c>
      <c r="M76" s="13">
        <v>1</v>
      </c>
    </row>
    <row r="77" spans="1:13">
      <c r="A77" s="4" t="s">
        <v>157</v>
      </c>
      <c r="B77" s="4" t="s">
        <v>158</v>
      </c>
      <c r="C77" s="5"/>
      <c r="D77" s="5"/>
      <c r="E77" s="5"/>
      <c r="F77" s="5"/>
      <c r="G77" s="5"/>
      <c r="H77" s="5"/>
      <c r="I77" s="5"/>
      <c r="J77" s="5"/>
      <c r="K77" s="5"/>
      <c r="L77" s="5">
        <v>4</v>
      </c>
      <c r="M77" s="13">
        <v>1</v>
      </c>
    </row>
    <row r="78" spans="1:13">
      <c r="A78" s="4" t="s">
        <v>60</v>
      </c>
      <c r="B78" s="4" t="s">
        <v>159</v>
      </c>
      <c r="C78" s="5"/>
      <c r="D78" s="5"/>
      <c r="E78" s="5"/>
      <c r="F78" s="5"/>
      <c r="G78" s="5"/>
      <c r="H78" s="5"/>
      <c r="I78" s="5"/>
      <c r="J78" s="5"/>
      <c r="K78" s="5"/>
      <c r="L78" s="5">
        <v>3</v>
      </c>
      <c r="M78" s="13">
        <v>1</v>
      </c>
    </row>
    <row r="79" spans="1:13">
      <c r="A79" s="4" t="s">
        <v>123</v>
      </c>
      <c r="B79" s="4" t="s">
        <v>124</v>
      </c>
      <c r="C79" s="5"/>
      <c r="D79" s="5"/>
      <c r="E79" s="5"/>
      <c r="F79" s="5"/>
      <c r="G79" s="5"/>
      <c r="H79" s="5"/>
      <c r="I79" s="5"/>
      <c r="J79" s="5"/>
      <c r="K79" s="5">
        <v>3</v>
      </c>
      <c r="L79" s="5"/>
      <c r="M79" s="13">
        <v>1</v>
      </c>
    </row>
    <row r="80" spans="1:13">
      <c r="A80" s="4" t="s">
        <v>15</v>
      </c>
      <c r="B80" s="4" t="s">
        <v>16</v>
      </c>
      <c r="C80" s="5"/>
      <c r="D80" s="5"/>
      <c r="E80" s="5"/>
      <c r="F80" s="5"/>
      <c r="G80" s="5"/>
      <c r="H80" s="5"/>
      <c r="I80" s="5"/>
      <c r="J80" s="5">
        <v>1</v>
      </c>
      <c r="K80" s="5"/>
      <c r="L80" s="5">
        <v>2</v>
      </c>
      <c r="M80" s="13">
        <v>2</v>
      </c>
    </row>
    <row r="81" spans="1:13">
      <c r="A81" s="4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13">
        <f>SUM(M2:M80)</f>
        <v>122</v>
      </c>
    </row>
  </sheetData>
  <sheetCalcPr fullCalcOnLoad="1"/>
  <sortState ref="A2:J80">
    <sortCondition ref="B3:B80"/>
    <sortCondition ref="A3:A80"/>
  </sortState>
  <phoneticPr fontId="6" type="noConversion"/>
  <pageMargins left="0.75" right="0.75" top="1" bottom="1" header="0.5" footer="0.5"/>
  <pageSetup scale="60" orientation="portrait" horizontalDpi="4294967292" verticalDpi="4294967292"/>
  <headerFooter>
    <oddHeader>&amp;C2009 AP Testing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2008 to 2010</vt:lpstr>
      <vt:lpstr>Sheet1</vt:lpstr>
      <vt:lpstr>Sheet2</vt:lpstr>
      <vt:lpstr>AP percent by score 2008 to 201</vt:lpstr>
    </vt:vector>
  </TitlesOfParts>
  <Company>Hamilton Community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Ferguson</dc:creator>
  <cp:lastModifiedBy>Barbara Ferguson</cp:lastModifiedBy>
  <cp:lastPrinted>2011-02-23T17:34:36Z</cp:lastPrinted>
  <dcterms:created xsi:type="dcterms:W3CDTF">2009-09-10T01:04:21Z</dcterms:created>
  <dcterms:modified xsi:type="dcterms:W3CDTF">2011-10-04T00:49:57Z</dcterms:modified>
</cp:coreProperties>
</file>